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93581\Desktop\"/>
    </mc:Choice>
  </mc:AlternateContent>
  <xr:revisionPtr revIDLastSave="0" documentId="8_{A661DAB9-64D7-254B-A2D6-254A580B6768}" xr6:coauthVersionLast="47" xr6:coauthVersionMax="47" xr10:uidLastSave="{00000000-0000-0000-0000-000000000000}"/>
  <bookViews>
    <workbookView xWindow="-110" yWindow="-110" windowWidth="23250" windowHeight="12720" tabRatio="844" activeTab="2" xr2:uid="{00000000-000D-0000-FFFF-FFFF00000000}"/>
  </bookViews>
  <sheets>
    <sheet name="Texte doodle" sheetId="19" r:id="rId1"/>
    <sheet name="planning vendredi" sheetId="16" state="hidden" r:id="rId2"/>
    <sheet name="planning samedi" sheetId="17" r:id="rId3"/>
    <sheet name="planning dimanche" sheetId="14" r:id="rId4"/>
    <sheet name="tâches à répartir sur planning" sheetId="10" state="hidden" r:id="rId5"/>
    <sheet name="planning lundi" sheetId="18" r:id="rId6"/>
    <sheet name="Liste des tâches" sheetId="5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5" l="1"/>
  <c r="J45" i="5"/>
  <c r="I46" i="5"/>
  <c r="J46" i="5"/>
  <c r="I34" i="5"/>
  <c r="J34" i="5"/>
  <c r="I35" i="5"/>
  <c r="J35" i="5"/>
  <c r="I3" i="5"/>
  <c r="J3" i="5"/>
  <c r="I6" i="5"/>
  <c r="J6" i="5"/>
  <c r="I5" i="5"/>
  <c r="J5" i="5"/>
  <c r="J8" i="5"/>
  <c r="A3" i="10"/>
  <c r="A4" i="10"/>
  <c r="B4" i="10"/>
  <c r="A5" i="10"/>
  <c r="B5" i="10"/>
  <c r="A6" i="10"/>
  <c r="D6" i="10"/>
  <c r="A7" i="10"/>
  <c r="B7" i="10"/>
  <c r="A8" i="10"/>
  <c r="B8" i="10"/>
  <c r="A9" i="10"/>
  <c r="B9" i="10"/>
  <c r="A10" i="10"/>
  <c r="D10" i="10"/>
  <c r="A11" i="10"/>
  <c r="B11" i="10"/>
  <c r="A12" i="10"/>
  <c r="B12" i="10"/>
  <c r="A13" i="10"/>
  <c r="B13" i="10"/>
  <c r="A14" i="10"/>
  <c r="D14" i="10"/>
  <c r="A15" i="10"/>
  <c r="B15" i="10"/>
  <c r="A16" i="10"/>
  <c r="B16" i="10"/>
  <c r="A17" i="10"/>
  <c r="B17" i="10"/>
  <c r="A18" i="10"/>
  <c r="B18" i="10"/>
  <c r="A19" i="10"/>
  <c r="B19" i="10"/>
  <c r="A20" i="10"/>
  <c r="D20" i="10"/>
  <c r="A21" i="10"/>
  <c r="D21" i="10"/>
  <c r="A22" i="10"/>
  <c r="B22" i="10"/>
  <c r="A23" i="10"/>
  <c r="B23" i="10"/>
  <c r="A24" i="10"/>
  <c r="D24" i="10"/>
  <c r="A25" i="10"/>
  <c r="D25" i="10"/>
  <c r="A26" i="10"/>
  <c r="B26" i="10"/>
  <c r="A27" i="10"/>
  <c r="B27" i="10"/>
  <c r="A28" i="10"/>
  <c r="D28" i="10"/>
  <c r="A29" i="10"/>
  <c r="D29" i="10"/>
  <c r="A30" i="10"/>
  <c r="B30" i="10"/>
  <c r="A31" i="10"/>
  <c r="B31" i="10"/>
  <c r="A32" i="10"/>
  <c r="B32" i="10"/>
  <c r="A33" i="10"/>
  <c r="B33" i="10"/>
  <c r="A34" i="10"/>
  <c r="D34" i="10"/>
  <c r="A35" i="10"/>
  <c r="B35" i="10"/>
  <c r="A36" i="10"/>
  <c r="B36" i="10"/>
  <c r="A37" i="10"/>
  <c r="B37" i="10"/>
  <c r="A38" i="10"/>
  <c r="D38" i="10"/>
  <c r="A39" i="10"/>
  <c r="B39" i="10"/>
  <c r="A40" i="10"/>
  <c r="B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D30" i="10"/>
  <c r="D18" i="10"/>
  <c r="B34" i="10"/>
  <c r="D11" i="10"/>
  <c r="D22" i="10"/>
  <c r="D15" i="10"/>
  <c r="D7" i="10"/>
  <c r="B38" i="10"/>
  <c r="D26" i="10"/>
  <c r="D40" i="10"/>
  <c r="D36" i="10"/>
  <c r="D32" i="10"/>
  <c r="B29" i="10"/>
  <c r="B25" i="10"/>
  <c r="B21" i="10"/>
  <c r="D35" i="10"/>
  <c r="B28" i="10"/>
  <c r="B24" i="10"/>
  <c r="B20" i="10"/>
  <c r="D16" i="10"/>
  <c r="D12" i="10"/>
  <c r="D8" i="10"/>
  <c r="D4" i="10"/>
  <c r="D39" i="10"/>
  <c r="B14" i="10"/>
  <c r="B10" i="10"/>
  <c r="B6" i="10"/>
  <c r="D37" i="10"/>
  <c r="D33" i="10"/>
  <c r="D31" i="10"/>
  <c r="D27" i="10"/>
  <c r="D23" i="10"/>
  <c r="D19" i="10"/>
  <c r="D17" i="10"/>
  <c r="D13" i="10"/>
  <c r="D9" i="10"/>
  <c r="D5" i="10"/>
  <c r="I12" i="5"/>
  <c r="A87" i="10"/>
  <c r="A88" i="10"/>
  <c r="B3" i="10"/>
  <c r="D3" i="10"/>
  <c r="J12" i="5"/>
  <c r="J20" i="5"/>
  <c r="I19" i="5"/>
  <c r="J19" i="5"/>
  <c r="I4" i="5"/>
  <c r="J4" i="5"/>
  <c r="I16" i="5"/>
  <c r="J16" i="5"/>
  <c r="I15" i="5"/>
  <c r="J15" i="5"/>
  <c r="I9" i="5"/>
  <c r="J9" i="5"/>
  <c r="I47" i="5"/>
  <c r="J47" i="5"/>
  <c r="I44" i="5"/>
  <c r="J44" i="5"/>
  <c r="I41" i="5"/>
  <c r="J41" i="5"/>
  <c r="I40" i="5"/>
  <c r="J40" i="5"/>
  <c r="I43" i="5"/>
  <c r="J43" i="5"/>
  <c r="I42" i="5"/>
  <c r="J42" i="5"/>
  <c r="I48" i="5"/>
  <c r="J48" i="5"/>
  <c r="I27" i="5"/>
  <c r="J27" i="5"/>
  <c r="I24" i="5"/>
  <c r="J24" i="5"/>
  <c r="I38" i="5"/>
  <c r="J38" i="5"/>
  <c r="I17" i="5"/>
  <c r="J17" i="5"/>
  <c r="I18" i="5"/>
  <c r="J18" i="5"/>
  <c r="I7" i="5"/>
  <c r="J7" i="5"/>
  <c r="I14" i="5"/>
  <c r="J14" i="5"/>
  <c r="I13" i="5"/>
  <c r="J13" i="5"/>
  <c r="I11" i="5"/>
  <c r="J11" i="5"/>
  <c r="I10" i="5"/>
  <c r="J10" i="5"/>
  <c r="I28" i="5"/>
  <c r="J28" i="5"/>
  <c r="I26" i="5"/>
  <c r="J26" i="5"/>
  <c r="I23" i="5"/>
  <c r="J23" i="5"/>
  <c r="I33" i="5"/>
  <c r="J33" i="5"/>
  <c r="I30" i="5"/>
  <c r="J30" i="5"/>
  <c r="I32" i="5"/>
  <c r="J32" i="5"/>
  <c r="I31" i="5"/>
  <c r="J31" i="5"/>
  <c r="I21" i="5"/>
  <c r="J21" i="5"/>
  <c r="I22" i="5"/>
  <c r="J22" i="5"/>
  <c r="I37" i="5"/>
  <c r="J37" i="5"/>
  <c r="I36" i="5"/>
  <c r="J36" i="5"/>
  <c r="I39" i="5"/>
  <c r="J39" i="5"/>
  <c r="J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rem</author>
  </authors>
  <commentList>
    <comment ref="B1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Stéph Nivon + responsable des achats.</t>
        </r>
      </text>
    </comment>
    <comment ref="H20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Prévoir un roulement pour toute la journée</t>
        </r>
      </text>
    </comment>
    <comment ref="D21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6 personnes + béné</t>
        </r>
      </text>
    </comment>
  </commentList>
</comments>
</file>

<file path=xl/sharedStrings.xml><?xml version="1.0" encoding="utf-8"?>
<sst xmlns="http://schemas.openxmlformats.org/spreadsheetml/2006/main" count="549" uniqueCount="193">
  <si>
    <t>Nelly Saunier</t>
  </si>
  <si>
    <t>Déchetterie</t>
  </si>
  <si>
    <t>Frites boulodrome</t>
  </si>
  <si>
    <t>Coordination manifestation</t>
  </si>
  <si>
    <t>Traçage exposants piscine</t>
  </si>
  <si>
    <t>Traçage exposants herbe</t>
  </si>
  <si>
    <t>Salle polyvalente</t>
  </si>
  <si>
    <t xml:space="preserve">Extérieur </t>
  </si>
  <si>
    <t>Traçage exposants pharmacie + bibliothèque</t>
  </si>
  <si>
    <t>Rangement herbe</t>
  </si>
  <si>
    <t>Rangement salle</t>
  </si>
  <si>
    <t>Rangement buvette</t>
  </si>
  <si>
    <t>Récupération poubelles</t>
  </si>
  <si>
    <t>x</t>
  </si>
  <si>
    <t>Installation buvette boulodrome et de la salle</t>
  </si>
  <si>
    <t xml:space="preserve">SAMEDI </t>
  </si>
  <si>
    <t>Récupération boisson et denrées</t>
  </si>
  <si>
    <t>PLANNING VIDE GRENIER</t>
  </si>
  <si>
    <t>Matériel spécifique ?</t>
  </si>
  <si>
    <t>LUNDI</t>
  </si>
  <si>
    <t>heures de travail</t>
  </si>
  <si>
    <t xml:space="preserve">Total : </t>
  </si>
  <si>
    <t>Tâches</t>
  </si>
  <si>
    <t>Oui</t>
  </si>
  <si>
    <t>nb personnes nécessaires</t>
  </si>
  <si>
    <t>Durée de
la tâche</t>
  </si>
  <si>
    <t>Durée
en minutes</t>
  </si>
  <si>
    <t>Charges
en minutes</t>
  </si>
  <si>
    <t>Chercher croissant, préparation café, installation barnum</t>
  </si>
  <si>
    <t>Boulodrome</t>
  </si>
  <si>
    <t>Lieu d'exécution de la tâche</t>
  </si>
  <si>
    <t>Jour d'exécution de la tâche</t>
  </si>
  <si>
    <t>Nbre personnes nécessaires</t>
  </si>
  <si>
    <t>Nbre personnes manquantes</t>
  </si>
  <si>
    <t>Coordination traçage</t>
  </si>
  <si>
    <t>02 - Samedi</t>
  </si>
  <si>
    <t>01 - Vendredi</t>
  </si>
  <si>
    <t>03 - Dimanche</t>
  </si>
  <si>
    <t>04 - Lundi</t>
  </si>
  <si>
    <t>Patente champs avec reservation + salle</t>
  </si>
  <si>
    <t>Patente parking piscine</t>
  </si>
  <si>
    <t>Patente parking pharmacie + bibliothèque</t>
  </si>
  <si>
    <t>Faire Sandwiches</t>
  </si>
  <si>
    <t>Accueil arrivants avec prise de photo des cartes d'identité</t>
  </si>
  <si>
    <t>Salle polyvalente ?</t>
  </si>
  <si>
    <t>Boulodrome ?</t>
  </si>
  <si>
    <t>Extérieur ?</t>
  </si>
  <si>
    <t>Contrôle friteuses / gaz</t>
  </si>
  <si>
    <t>00 - Avant vide grenier</t>
  </si>
  <si>
    <t>Signalisation hors commune (2 équipes)</t>
  </si>
  <si>
    <t>Récupération camion et friteuses</t>
  </si>
  <si>
    <t>Récupération matériel alimentation (cave école)</t>
  </si>
  <si>
    <t>Installation Grande Salle (tables…. fin de journée)</t>
  </si>
  <si>
    <t>Mise en place parking visiteurs stade</t>
  </si>
  <si>
    <t>Montage barnum</t>
  </si>
  <si>
    <t>Récupération Barnum (à priori déposé par DD)</t>
  </si>
  <si>
    <t>Il faut l'avoi au plus tard samedi matin</t>
  </si>
  <si>
    <t>Installation parking esposants réservation Salle</t>
  </si>
  <si>
    <t>Accueil barrières entre boulodrome et piscine (rotation toues les heures)</t>
  </si>
  <si>
    <t>Buvette Boulodrome (dès le début)</t>
  </si>
  <si>
    <t>Buvette salle du haut (dès 8h)</t>
  </si>
  <si>
    <t>Patente champs sans reservation (2 binomes)</t>
  </si>
  <si>
    <t>Rangement Barrières (vers 17h, variable selon météo)</t>
  </si>
  <si>
    <t>Déballisage parkings (Nivon &amp; Stade)</t>
  </si>
  <si>
    <t>Barrière (Vienne agglo qui récupère)</t>
  </si>
  <si>
    <t>Réceptions des barrières face piscine vers arret de bus (jeudi ? Vendredi ?)</t>
  </si>
  <si>
    <t>05 - Après vide grenier</t>
  </si>
  <si>
    <t>Commentaires</t>
  </si>
  <si>
    <t>Installation barrières (fin de journée)</t>
  </si>
  <si>
    <t>Mise en place parking visiteurs Nivon</t>
  </si>
  <si>
    <t>Signalisation communes (fin de journée)</t>
  </si>
  <si>
    <t>Buvette salle du haut</t>
  </si>
  <si>
    <t>Préparation buvette boulodrome (mise en place congélateur)</t>
  </si>
  <si>
    <t>Vente croissants/cafés (2 équipes)</t>
  </si>
  <si>
    <t>8h30 &gt; 10h00</t>
  </si>
  <si>
    <t>Matériel nécessaire</t>
  </si>
  <si>
    <t>: Boulodrome</t>
  </si>
  <si>
    <t>: Extérieur</t>
  </si>
  <si>
    <t>: Salle</t>
  </si>
  <si>
    <t>17h00 &gt; 19h00</t>
  </si>
  <si>
    <t>Vendredi</t>
  </si>
  <si>
    <t>: Cave école</t>
  </si>
  <si>
    <t>Coordination exposants</t>
  </si>
  <si>
    <t>4h &gt; 5h</t>
  </si>
  <si>
    <t>5h &gt; 6h</t>
  </si>
  <si>
    <t>7h &gt; 8h</t>
  </si>
  <si>
    <t>9h &gt; 10h</t>
  </si>
  <si>
    <t>10h &gt; 11h</t>
  </si>
  <si>
    <t>11h &gt; 12h</t>
  </si>
  <si>
    <t>12h &gt; 13h</t>
  </si>
  <si>
    <t>13h &gt; 14h</t>
  </si>
  <si>
    <t>14h &gt; 15h</t>
  </si>
  <si>
    <t>15h &gt; 16h</t>
  </si>
  <si>
    <t xml:space="preserve">16h &gt; 17h </t>
  </si>
  <si>
    <t>17h 18h</t>
  </si>
  <si>
    <t>18h &gt; 19h</t>
  </si>
  <si>
    <t>19h &gt; 20h</t>
  </si>
  <si>
    <t>8h &gt; 9h</t>
  </si>
  <si>
    <t>Préparation café</t>
  </si>
  <si>
    <t>Installation buvette boulodrome</t>
  </si>
  <si>
    <t>Installation buvette salle</t>
  </si>
  <si>
    <t>Patente champs sans reservation (Equipe 1)</t>
  </si>
  <si>
    <t>Patente champs sans reservation (Equipe 2)</t>
  </si>
  <si>
    <t>6h &gt; 7h</t>
  </si>
  <si>
    <t>Enlèvement signalisation commune</t>
  </si>
  <si>
    <t>Enlèvement signalisation hors commune</t>
  </si>
  <si>
    <t>Laurence LIM</t>
  </si>
  <si>
    <t>Rémi PEREZ / Aurélie ARNAUDON</t>
  </si>
  <si>
    <t>Installation exposants AVEC réservation champs + photo CNI</t>
  </si>
  <si>
    <t>Installation exposants parking Pharmacie + photo CNI</t>
  </si>
  <si>
    <t>Installation exposants parking Piscine + photo CNI</t>
  </si>
  <si>
    <t>Installation exposants SANS réservation champs + photo CNI</t>
  </si>
  <si>
    <t>Installation esposants réservation Salle + Tennis + photo CNI</t>
  </si>
  <si>
    <t>Installation esposants réservation Salle</t>
  </si>
  <si>
    <t>Installation exposants parking Piscine</t>
  </si>
  <si>
    <t>Installation exposants SANS réservation champ</t>
  </si>
  <si>
    <t>Installation exposants AVEC réservation champs (Equipe 1)</t>
  </si>
  <si>
    <t>Installation exposants AVEC réservation champs (Equipe 2)</t>
  </si>
  <si>
    <t>Rédaction du registre</t>
  </si>
  <si>
    <t>Vente sandwichs / boissons (équipe 1)</t>
  </si>
  <si>
    <t>Vente sandwichs / boissons (équipe 2)</t>
  </si>
  <si>
    <t>14h30 - 16h00</t>
  </si>
  <si>
    <t>16h00 - 17h30</t>
  </si>
  <si>
    <t>17h30 - 19h00</t>
  </si>
  <si>
    <t>Signalisation communes (2 binomes)</t>
  </si>
  <si>
    <t>Installation barrières (6 personnes pas +)</t>
  </si>
  <si>
    <t>Déchetterie (4 minimum)</t>
  </si>
  <si>
    <t>Récupération camion, 2 friteuses, machine hotdog &amp;tireuse à bièere</t>
  </si>
  <si>
    <t>Jérome VALENCIER</t>
  </si>
  <si>
    <t>Rémi PEREZ</t>
  </si>
  <si>
    <t>Aurélie ARNAUDON</t>
  </si>
  <si>
    <t>Stéphanie NIVON</t>
  </si>
  <si>
    <t>Mélanie PORCHERON</t>
  </si>
  <si>
    <t>Mathieu Jeanneret</t>
  </si>
  <si>
    <t>David MOULARD</t>
  </si>
  <si>
    <t>Caroline BERLAND</t>
  </si>
  <si>
    <t>Elodie ACOSTA</t>
  </si>
  <si>
    <t>Mathieu JEANNERET</t>
  </si>
  <si>
    <t>Jérôme VALENCIER</t>
  </si>
  <si>
    <t>Julie RECHAUSSAT</t>
  </si>
  <si>
    <t>Laetitia BILLOT</t>
  </si>
  <si>
    <t>Élodie ACOSTA</t>
  </si>
  <si>
    <t>Bénédicte LANGLOIS</t>
  </si>
  <si>
    <t>Xavier CHIROUGE</t>
  </si>
  <si>
    <t>Jérome Valencier</t>
  </si>
  <si>
    <t>Valentin LABBE</t>
  </si>
  <si>
    <t>Enlèvement signalisation communes</t>
  </si>
  <si>
    <t>Jean-Baptiste PASTOR</t>
  </si>
  <si>
    <t>Chantal BODEREAU</t>
  </si>
  <si>
    <t>Mickael PLATEY</t>
  </si>
  <si>
    <t>Vente croissants/cafés (équipe 1 : piscine, bibliothèque, début champ partie droite)</t>
  </si>
  <si>
    <t>Vente croissants/cafés (équipe 2 : pharmacie, début champ partie gauche)</t>
  </si>
  <si>
    <t>Vente croissants/cafés (équipe 3 : grande salle, tennis, champ deux cotés en descendant)</t>
  </si>
  <si>
    <t>Nous avons besoin d'aide pour le vide grenier organisé par le SOU des écoles d'Eyzin-Pinet. Voici les sujets qui nécessitent de l'aide :
- Vendredi 17h30 &gt; 19h00 : remplissage des frigos, récupération matériel de location.
- Samedi 14h00 &gt; 19h00 : préparation des parkings, traçage des emplacements exposants, préparation des buvettes, mise en place des panneaux / barrières dans le villages, préparation du gymnase, ...
- Dimanche 03h30 &gt; 07h00 : accueil des exposants, dressage buvettes, récupération pain / croissant, préparation café / sandwich, ...
- Dimanche 07h00 &gt; 17h00 : buvette, vente cafés croissants sandwich boissons dans les allées, ...
- Dimanche 18h00 &gt; 20h00 : rangement buvettes, salles, village / nettoyage.
- Lundi 08h30 &gt; 10h00 : déchetterie.</t>
  </si>
  <si>
    <t>13h30 - 14h30</t>
  </si>
  <si>
    <t>Traçage exposants pharmacie</t>
  </si>
  <si>
    <t>Nicolas MANIN</t>
  </si>
  <si>
    <t>Kheang LIM</t>
  </si>
  <si>
    <t>Thierry GAYVALLET</t>
  </si>
  <si>
    <t>Jonathan BILLOT</t>
  </si>
  <si>
    <t>Cindy DEMOTIE</t>
  </si>
  <si>
    <t>Remi PEREZ</t>
  </si>
  <si>
    <t>Remilie ?</t>
  </si>
  <si>
    <t>Faire Sandwiches (10 de chaque)</t>
  </si>
  <si>
    <t>Récupération commande boulanger</t>
  </si>
  <si>
    <t>Accueil barrières entre boulodrome pharmacie</t>
  </si>
  <si>
    <t>Stéphanie NIVON / Aurélie ARNAUDON</t>
  </si>
  <si>
    <t>Accueil arrivants &amp; dispatch</t>
  </si>
  <si>
    <t>Maud CICARRESSE</t>
  </si>
  <si>
    <t>Nadège NIVON</t>
  </si>
  <si>
    <t>Sandrine LACOUR</t>
  </si>
  <si>
    <t>Matthieu LANDRIEU</t>
  </si>
  <si>
    <t>Rémilie</t>
  </si>
  <si>
    <t>Sophie LEFRANC</t>
  </si>
  <si>
    <t>Alexandra DORE</t>
  </si>
  <si>
    <t>Maxence DORE</t>
  </si>
  <si>
    <r>
      <t xml:space="preserve">Buvette Boulodrome </t>
    </r>
    <r>
      <rPr>
        <sz val="14"/>
        <color theme="1"/>
        <rFont val="Calibri"/>
        <family val="2"/>
        <scheme val="minor"/>
      </rPr>
      <t>(Boissons - Sandwichs froids - Viennoiseries)</t>
    </r>
  </si>
  <si>
    <r>
      <t>Préau (</t>
    </r>
    <r>
      <rPr>
        <sz val="14"/>
        <color theme="1"/>
        <rFont val="Calibri"/>
        <family val="2"/>
        <scheme val="minor"/>
      </rPr>
      <t>Frites - hot dogs - diots)</t>
    </r>
  </si>
  <si>
    <t>Préparation des diots - Précuisson frites</t>
  </si>
  <si>
    <t>A évaluer sur place en fonction du nombre de visiteurs / météo</t>
  </si>
  <si>
    <t>JF Caillaux</t>
  </si>
  <si>
    <t>Stéphane BOUTOUIL</t>
  </si>
  <si>
    <t>Magali PIOT</t>
  </si>
  <si>
    <t>Nettoyage postes de cuisson</t>
  </si>
  <si>
    <t>Heure de début à évaluer sur place selon  visiteurs / météo</t>
  </si>
  <si>
    <t>Piot MAGALI</t>
  </si>
  <si>
    <t>Mickael PLATEY ?</t>
  </si>
  <si>
    <t xml:space="preserve">Installation exposants parking Pharmacie </t>
  </si>
  <si>
    <t>Récupération matériel placards pour buvettes</t>
  </si>
  <si>
    <t>Récupération matériel (cave école)</t>
  </si>
  <si>
    <t>André VALENCIER</t>
  </si>
  <si>
    <t>Réi PEREZ</t>
  </si>
  <si>
    <t>Récupération boisson et denrées &amp; préparer café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</si>
</sst>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</font>
    <font>
      <b/>
      <strike/>
      <sz val="14"/>
      <color theme="1"/>
      <name val="Calibri"/>
      <family val="2"/>
      <scheme val="minor"/>
    </font>
    <font>
      <strike/>
      <sz val="14"/>
      <name val="Calibri"/>
      <family val="2"/>
      <scheme val="minor"/>
    </font>
    <font>
      <b/>
      <strike/>
      <sz val="14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theme="4" tint="0.79998168889431442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8" fillId="0" borderId="0"/>
    <xf numFmtId="0" fontId="2" fillId="0" borderId="0"/>
    <xf numFmtId="0" fontId="1" fillId="0" borderId="0"/>
  </cellStyleXfs>
  <cellXfs count="221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0" fontId="5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1" fontId="11" fillId="0" borderId="0" xfId="0" applyNumberFormat="1" applyFont="1" applyBorder="1"/>
    <xf numFmtId="0" fontId="5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0" fontId="0" fillId="0" borderId="20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11" borderId="26" xfId="0" applyFont="1" applyFill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0" fillId="11" borderId="0" xfId="0" applyFont="1" applyFill="1" applyAlignment="1">
      <alignment horizontal="left" vertical="center"/>
    </xf>
    <xf numFmtId="0" fontId="20" fillId="8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Alignment="1">
      <alignment vertical="center"/>
    </xf>
    <xf numFmtId="0" fontId="17" fillId="2" borderId="2" xfId="0" applyFont="1" applyFill="1" applyBorder="1" applyAlignment="1">
      <alignment vertical="center"/>
    </xf>
    <xf numFmtId="0" fontId="17" fillId="0" borderId="1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16" fontId="4" fillId="2" borderId="11" xfId="0" applyNumberFormat="1" applyFont="1" applyFill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7" fillId="2" borderId="30" xfId="0" applyFont="1" applyFill="1" applyBorder="1" applyAlignment="1">
      <alignment vertical="center"/>
    </xf>
    <xf numFmtId="0" fontId="17" fillId="2" borderId="33" xfId="0" applyFont="1" applyFill="1" applyBorder="1" applyAlignment="1">
      <alignment vertical="center"/>
    </xf>
    <xf numFmtId="0" fontId="17" fillId="0" borderId="31" xfId="0" applyFont="1" applyBorder="1" applyAlignment="1">
      <alignment horizontal="left" vertical="center"/>
    </xf>
    <xf numFmtId="0" fontId="17" fillId="0" borderId="31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7" fillId="2" borderId="3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left" vertical="center"/>
    </xf>
    <xf numFmtId="0" fontId="20" fillId="2" borderId="3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16" fontId="17" fillId="2" borderId="3" xfId="0" applyNumberFormat="1" applyFont="1" applyFill="1" applyBorder="1" applyAlignment="1">
      <alignment horizontal="left" vertical="center"/>
    </xf>
    <xf numFmtId="0" fontId="21" fillId="11" borderId="23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21" fillId="0" borderId="23" xfId="0" applyFont="1" applyFill="1" applyBorder="1" applyAlignment="1">
      <alignment horizontal="left" vertical="center" wrapText="1"/>
    </xf>
    <xf numFmtId="0" fontId="21" fillId="0" borderId="24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wrapText="1"/>
    </xf>
    <xf numFmtId="0" fontId="23" fillId="0" borderId="21" xfId="0" applyFont="1" applyFill="1" applyBorder="1" applyAlignment="1">
      <alignment horizontal="left" wrapText="1"/>
    </xf>
    <xf numFmtId="0" fontId="23" fillId="0" borderId="31" xfId="0" applyFont="1" applyFill="1" applyBorder="1"/>
    <xf numFmtId="0" fontId="23" fillId="11" borderId="26" xfId="0" applyFont="1" applyFill="1" applyBorder="1" applyAlignment="1">
      <alignment horizontal="left" vertical="center"/>
    </xf>
    <xf numFmtId="0" fontId="23" fillId="10" borderId="26" xfId="0" applyFont="1" applyFill="1" applyBorder="1" applyAlignment="1">
      <alignment horizontal="left" vertical="center"/>
    </xf>
    <xf numFmtId="0" fontId="23" fillId="10" borderId="26" xfId="0" applyFont="1" applyFill="1" applyBorder="1" applyAlignment="1">
      <alignment vertical="center"/>
    </xf>
    <xf numFmtId="0" fontId="23" fillId="0" borderId="31" xfId="0" applyFont="1" applyFill="1" applyBorder="1" applyAlignment="1">
      <alignment vertical="center"/>
    </xf>
    <xf numFmtId="0" fontId="23" fillId="3" borderId="26" xfId="0" applyFont="1" applyFill="1" applyBorder="1" applyAlignment="1">
      <alignment horizontal="left" vertical="center"/>
    </xf>
    <xf numFmtId="0" fontId="21" fillId="9" borderId="26" xfId="0" applyFont="1" applyFill="1" applyBorder="1" applyAlignment="1">
      <alignment horizontal="left" vertical="center"/>
    </xf>
    <xf numFmtId="0" fontId="21" fillId="3" borderId="26" xfId="0" applyFont="1" applyFill="1" applyBorder="1" applyAlignment="1">
      <alignment horizontal="left" vertical="center"/>
    </xf>
    <xf numFmtId="0" fontId="23" fillId="3" borderId="26" xfId="0" applyFont="1" applyFill="1" applyBorder="1"/>
    <xf numFmtId="0" fontId="17" fillId="0" borderId="11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7" fillId="0" borderId="31" xfId="0" applyFont="1" applyFill="1" applyBorder="1" applyAlignment="1">
      <alignment vertical="center"/>
    </xf>
    <xf numFmtId="0" fontId="17" fillId="0" borderId="31" xfId="0" applyFont="1" applyFill="1" applyBorder="1" applyAlignment="1">
      <alignment horizontal="left" vertical="center"/>
    </xf>
    <xf numFmtId="0" fontId="17" fillId="2" borderId="18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17" fillId="12" borderId="26" xfId="0" applyFont="1" applyFill="1" applyBorder="1" applyAlignment="1">
      <alignment vertical="center"/>
    </xf>
    <xf numFmtId="0" fontId="20" fillId="12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3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11" borderId="6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3" fillId="0" borderId="31" xfId="0" applyFont="1" applyFill="1" applyBorder="1" applyAlignment="1">
      <alignment horizontal="left" vertical="center"/>
    </xf>
    <xf numFmtId="0" fontId="20" fillId="0" borderId="16" xfId="0" applyFont="1" applyBorder="1" applyAlignment="1">
      <alignment horizontal="center" vertical="center"/>
    </xf>
    <xf numFmtId="0" fontId="20" fillId="0" borderId="2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0" fillId="12" borderId="0" xfId="0" applyFont="1" applyFill="1" applyBorder="1" applyAlignment="1">
      <alignment horizontal="left" vertical="center"/>
    </xf>
    <xf numFmtId="0" fontId="20" fillId="8" borderId="0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left" vertical="center"/>
    </xf>
    <xf numFmtId="0" fontId="20" fillId="11" borderId="0" xfId="0" applyFont="1" applyFill="1" applyBorder="1" applyAlignment="1">
      <alignment horizontal="left" vertical="center"/>
    </xf>
    <xf numFmtId="0" fontId="17" fillId="2" borderId="23" xfId="0" applyFont="1" applyFill="1" applyBorder="1" applyAlignment="1">
      <alignment vertical="center"/>
    </xf>
    <xf numFmtId="0" fontId="17" fillId="2" borderId="29" xfId="0" applyFont="1" applyFill="1" applyBorder="1" applyAlignment="1">
      <alignment vertical="center"/>
    </xf>
    <xf numFmtId="0" fontId="17" fillId="2" borderId="19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16" fontId="17" fillId="0" borderId="10" xfId="0" applyNumberFormat="1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20" fillId="11" borderId="4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0" fillId="0" borderId="0" xfId="0" quotePrefix="1"/>
    <xf numFmtId="0" fontId="0" fillId="0" borderId="0" xfId="0" applyAlignment="1">
      <alignment horizontal="left" vertical="top" wrapText="1"/>
    </xf>
    <xf numFmtId="0" fontId="20" fillId="0" borderId="45" xfId="0" applyFont="1" applyBorder="1" applyAlignment="1">
      <alignment vertical="center"/>
    </xf>
    <xf numFmtId="0" fontId="23" fillId="0" borderId="16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left" vertical="center"/>
    </xf>
    <xf numFmtId="0" fontId="17" fillId="12" borderId="23" xfId="0" applyFont="1" applyFill="1" applyBorder="1" applyAlignment="1">
      <alignment vertical="center"/>
    </xf>
    <xf numFmtId="0" fontId="17" fillId="0" borderId="24" xfId="0" applyFont="1" applyFill="1" applyBorder="1" applyAlignment="1">
      <alignment vertical="center"/>
    </xf>
    <xf numFmtId="0" fontId="27" fillId="11" borderId="26" xfId="0" applyFont="1" applyFill="1" applyBorder="1"/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left" vertical="center"/>
    </xf>
    <xf numFmtId="0" fontId="27" fillId="8" borderId="26" xfId="0" applyFont="1" applyFill="1" applyBorder="1" applyAlignment="1">
      <alignment horizontal="left" vertical="center"/>
    </xf>
    <xf numFmtId="0" fontId="27" fillId="3" borderId="26" xfId="0" applyFont="1" applyFill="1" applyBorder="1" applyAlignment="1">
      <alignment horizontal="left" vertical="center"/>
    </xf>
    <xf numFmtId="0" fontId="29" fillId="8" borderId="26" xfId="0" applyFont="1" applyFill="1" applyBorder="1"/>
    <xf numFmtId="0" fontId="27" fillId="0" borderId="31" xfId="0" applyFont="1" applyFill="1" applyBorder="1"/>
    <xf numFmtId="0" fontId="29" fillId="3" borderId="26" xfId="0" applyFont="1" applyFill="1" applyBorder="1" applyAlignment="1">
      <alignment vertical="center"/>
    </xf>
    <xf numFmtId="0" fontId="20" fillId="3" borderId="5" xfId="0" applyFont="1" applyFill="1" applyBorder="1" applyAlignment="1">
      <alignment horizontal="center" vertical="center"/>
    </xf>
    <xf numFmtId="0" fontId="28" fillId="11" borderId="5" xfId="0" applyFont="1" applyFill="1" applyBorder="1" applyAlignment="1">
      <alignment horizontal="center" vertical="center"/>
    </xf>
    <xf numFmtId="0" fontId="20" fillId="11" borderId="5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24" fillId="11" borderId="44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1" fillId="2" borderId="36" xfId="0" applyFont="1" applyFill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20" fillId="11" borderId="10" xfId="0" applyFont="1" applyFill="1" applyBorder="1" applyAlignment="1">
      <alignment horizontal="left" vertical="center"/>
    </xf>
    <xf numFmtId="0" fontId="20" fillId="3" borderId="10" xfId="0" applyFont="1" applyFill="1" applyBorder="1" applyAlignment="1">
      <alignment horizontal="left" vertical="center"/>
    </xf>
    <xf numFmtId="0" fontId="20" fillId="8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24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5" fillId="3" borderId="33" xfId="0" applyFont="1" applyFill="1" applyBorder="1" applyAlignment="1">
      <alignment horizontal="center"/>
    </xf>
    <xf numFmtId="0" fontId="21" fillId="9" borderId="23" xfId="0" applyFont="1" applyFill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0" fillId="2" borderId="41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</cellXfs>
  <cellStyles count="5">
    <cellStyle name="Lien hypertexte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3" xfId="4" xr:uid="{00000000-0005-0000-0000-000004000000}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calcChain" Target="calcChain.xml" /><Relationship Id="rId5" Type="http://schemas.openxmlformats.org/officeDocument/2006/relationships/worksheet" Target="worksheets/sheet5.xml" /><Relationship Id="rId10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styles" Target="styles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2:K48" totalsRowShown="0" headerRowDxfId="11" dataDxfId="10">
  <autoFilter ref="A2:K48" xr:uid="{00000000-0009-0000-0100-000002000000}"/>
  <sortState xmlns:xlrd2="http://schemas.microsoft.com/office/spreadsheetml/2017/richdata2" ref="A3:K47">
    <sortCondition ref="A3:A47"/>
    <sortCondition ref="B3:B47"/>
  </sortState>
  <tableColumns count="11">
    <tableColumn id="7" xr3:uid="{00000000-0010-0000-0000-000007000000}" name="Jour d'exécution de la tâche" dataDxfId="9"/>
    <tableColumn id="1" xr3:uid="{00000000-0010-0000-0000-000001000000}" name="Tâches"/>
    <tableColumn id="6" xr3:uid="{00000000-0010-0000-0000-000006000000}" name="Matériel spécifique ?" dataDxfId="8"/>
    <tableColumn id="2" xr3:uid="{00000000-0010-0000-0000-000002000000}" name="nb personnes nécessaires" dataDxfId="7"/>
    <tableColumn id="10" xr3:uid="{00000000-0010-0000-0000-00000A000000}" name="Salle polyvalente ?" dataDxfId="6"/>
    <tableColumn id="9" xr3:uid="{00000000-0010-0000-0000-000009000000}" name="Boulodrome ?" dataDxfId="5"/>
    <tableColumn id="8" xr3:uid="{00000000-0010-0000-0000-000008000000}" name="Extérieur ?" dataDxfId="4"/>
    <tableColumn id="3" xr3:uid="{00000000-0010-0000-0000-000003000000}" name="Durée de_x000a_la tâche" dataDxfId="3"/>
    <tableColumn id="4" xr3:uid="{00000000-0010-0000-0000-000004000000}" name="Durée_x000a_en minutes" dataDxfId="2"/>
    <tableColumn id="5" xr3:uid="{00000000-0010-0000-0000-000005000000}" name="Charges_x000a_en minutes" dataDxfId="1"/>
    <tableColumn id="11" xr3:uid="{00000000-0010-0000-0000-00000B000000}" name="Commentai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7.bin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1"/>
  <sheetViews>
    <sheetView workbookViewId="0">
      <selection activeCell="A9" sqref="A9"/>
    </sheetView>
  </sheetViews>
  <sheetFormatPr defaultColWidth="10.78515625" defaultRowHeight="12.75" x14ac:dyDescent="0.15"/>
  <cols>
    <col min="1" max="1" width="147.93359375" customWidth="1"/>
  </cols>
  <sheetData>
    <row r="1" spans="1:1" ht="93" x14ac:dyDescent="0.15">
      <c r="A1" s="160" t="s">
        <v>153</v>
      </c>
    </row>
    <row r="2" spans="1:1" x14ac:dyDescent="0.15">
      <c r="A2" s="159"/>
    </row>
    <row r="3" spans="1:1" x14ac:dyDescent="0.15">
      <c r="A3" s="159"/>
    </row>
    <row r="4" spans="1:1" x14ac:dyDescent="0.15">
      <c r="A4" s="159"/>
    </row>
    <row r="5" spans="1:1" x14ac:dyDescent="0.15">
      <c r="A5" s="159"/>
    </row>
    <row r="6" spans="1:1" x14ac:dyDescent="0.15">
      <c r="A6" s="159"/>
    </row>
    <row r="7" spans="1:1" ht="15" x14ac:dyDescent="0.15">
      <c r="A7" s="158"/>
    </row>
    <row r="8" spans="1:1" ht="15" x14ac:dyDescent="0.15">
      <c r="A8" s="158"/>
    </row>
    <row r="9" spans="1:1" ht="15" x14ac:dyDescent="0.15">
      <c r="A9" s="158"/>
    </row>
    <row r="10" spans="1:1" ht="15" x14ac:dyDescent="0.15">
      <c r="A10" s="158"/>
    </row>
    <row r="11" spans="1:1" ht="15" x14ac:dyDescent="0.15">
      <c r="A11" s="158"/>
    </row>
    <row r="12" spans="1:1" ht="15" x14ac:dyDescent="0.15">
      <c r="A12" s="158"/>
    </row>
    <row r="13" spans="1:1" ht="15" x14ac:dyDescent="0.15">
      <c r="A13" s="158"/>
    </row>
    <row r="14" spans="1:1" ht="15" x14ac:dyDescent="0.15">
      <c r="A14" s="158"/>
    </row>
    <row r="15" spans="1:1" ht="15" x14ac:dyDescent="0.15">
      <c r="A15" s="158"/>
    </row>
    <row r="16" spans="1:1" ht="15" x14ac:dyDescent="0.15">
      <c r="A16" s="158"/>
    </row>
    <row r="17" spans="1:1" ht="15" x14ac:dyDescent="0.15">
      <c r="A17" s="158"/>
    </row>
    <row r="18" spans="1:1" ht="15" x14ac:dyDescent="0.15">
      <c r="A18" s="158"/>
    </row>
    <row r="19" spans="1:1" ht="15" x14ac:dyDescent="0.15">
      <c r="A19" s="158"/>
    </row>
    <row r="20" spans="1:1" ht="15" x14ac:dyDescent="0.15">
      <c r="A20" s="158"/>
    </row>
    <row r="21" spans="1:1" ht="15" x14ac:dyDescent="0.15">
      <c r="A21" s="158"/>
    </row>
    <row r="22" spans="1:1" ht="15" x14ac:dyDescent="0.15">
      <c r="A22" s="158"/>
    </row>
    <row r="23" spans="1:1" ht="15" x14ac:dyDescent="0.15">
      <c r="A23" s="158"/>
    </row>
    <row r="24" spans="1:1" ht="15" x14ac:dyDescent="0.15">
      <c r="A24" s="158"/>
    </row>
    <row r="25" spans="1:1" ht="15" x14ac:dyDescent="0.15">
      <c r="A25" s="158"/>
    </row>
    <row r="26" spans="1:1" ht="15" x14ac:dyDescent="0.15">
      <c r="A26" s="158"/>
    </row>
    <row r="27" spans="1:1" ht="15" x14ac:dyDescent="0.15">
      <c r="A27" s="158"/>
    </row>
    <row r="28" spans="1:1" ht="15" x14ac:dyDescent="0.15">
      <c r="A28" s="158"/>
    </row>
    <row r="29" spans="1:1" ht="15" x14ac:dyDescent="0.15">
      <c r="A29" s="158"/>
    </row>
    <row r="30" spans="1:1" ht="15" x14ac:dyDescent="0.15">
      <c r="A30" s="158"/>
    </row>
    <row r="31" spans="1:1" ht="15" x14ac:dyDescent="0.15">
      <c r="A31" s="158"/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2"/>
  <sheetViews>
    <sheetView zoomScale="55" zoomScaleNormal="55" workbookViewId="0">
      <selection activeCell="A23" sqref="A23"/>
    </sheetView>
  </sheetViews>
  <sheetFormatPr defaultColWidth="11.4609375" defaultRowHeight="18.75" x14ac:dyDescent="0.15"/>
  <cols>
    <col min="1" max="1" width="78.75390625" style="55" bestFit="1" customWidth="1"/>
    <col min="2" max="10" width="28.9921875" style="124" customWidth="1"/>
    <col min="11" max="14" width="8.76171875" style="124" customWidth="1"/>
    <col min="15" max="15" width="3.234375" style="124" customWidth="1"/>
    <col min="16" max="16384" width="11.4609375" style="124"/>
  </cols>
  <sheetData>
    <row r="1" spans="1:12" x14ac:dyDescent="0.15">
      <c r="A1" s="50" t="s">
        <v>17</v>
      </c>
      <c r="B1" s="51"/>
      <c r="C1" s="124" t="s">
        <v>76</v>
      </c>
      <c r="D1" s="52"/>
      <c r="E1" s="124" t="s">
        <v>81</v>
      </c>
      <c r="F1" s="105" t="s">
        <v>75</v>
      </c>
      <c r="H1" s="53"/>
      <c r="I1" s="53"/>
      <c r="J1" s="53"/>
      <c r="L1" s="54"/>
    </row>
    <row r="2" spans="1:12" ht="19.5" thickBot="1" x14ac:dyDescent="0.2"/>
    <row r="3" spans="1:12" ht="19.5" thickBot="1" x14ac:dyDescent="0.2">
      <c r="A3" s="56" t="s">
        <v>80</v>
      </c>
      <c r="B3" s="85">
        <v>43357</v>
      </c>
    </row>
    <row r="4" spans="1:12" ht="15" customHeight="1" thickBot="1" x14ac:dyDescent="0.2">
      <c r="A4" s="59"/>
      <c r="B4" s="103"/>
    </row>
    <row r="5" spans="1:12" s="60" customFormat="1" ht="30" customHeight="1" thickBot="1" x14ac:dyDescent="0.2">
      <c r="A5" s="126"/>
      <c r="B5" s="82" t="s">
        <v>79</v>
      </c>
    </row>
    <row r="6" spans="1:12" x14ac:dyDescent="0.15">
      <c r="A6" s="79" t="s">
        <v>3</v>
      </c>
      <c r="B6" s="80" t="s">
        <v>0</v>
      </c>
    </row>
    <row r="7" spans="1:12" x14ac:dyDescent="0.25">
      <c r="A7" s="86" t="s">
        <v>72</v>
      </c>
      <c r="B7" s="48" t="s">
        <v>128</v>
      </c>
    </row>
    <row r="8" spans="1:12" x14ac:dyDescent="0.15">
      <c r="A8" s="87"/>
      <c r="B8" s="48"/>
    </row>
    <row r="9" spans="1:12" x14ac:dyDescent="0.15">
      <c r="A9" s="87"/>
      <c r="B9" s="48"/>
    </row>
    <row r="10" spans="1:12" s="54" customFormat="1" ht="11.45" customHeight="1" x14ac:dyDescent="0.15">
      <c r="A10" s="87"/>
      <c r="B10" s="81"/>
    </row>
    <row r="11" spans="1:12" x14ac:dyDescent="0.25">
      <c r="A11" s="88" t="s">
        <v>127</v>
      </c>
      <c r="B11" s="49" t="s">
        <v>106</v>
      </c>
    </row>
    <row r="12" spans="1:12" x14ac:dyDescent="0.15">
      <c r="A12" s="89"/>
      <c r="B12" s="49" t="s">
        <v>128</v>
      </c>
    </row>
    <row r="13" spans="1:12" ht="11.45" customHeight="1" thickBot="1" x14ac:dyDescent="0.2">
      <c r="A13" s="90"/>
      <c r="B13" s="136"/>
    </row>
    <row r="14" spans="1:12" ht="30" customHeight="1" x14ac:dyDescent="0.25">
      <c r="A14" s="91"/>
    </row>
    <row r="15" spans="1:12" ht="30" customHeight="1" x14ac:dyDescent="0.25">
      <c r="A15" s="92"/>
    </row>
    <row r="16" spans="1:12" ht="30" customHeight="1" x14ac:dyDescent="0.15"/>
    <row r="17" spans="1:3" ht="30" customHeight="1" x14ac:dyDescent="0.15"/>
    <row r="18" spans="1:3" ht="30" customHeight="1" x14ac:dyDescent="0.15">
      <c r="B18" s="104"/>
      <c r="C18" s="104"/>
    </row>
    <row r="19" spans="1:3" ht="30" customHeight="1" x14ac:dyDescent="0.15"/>
    <row r="20" spans="1:3" ht="30" customHeight="1" x14ac:dyDescent="0.15"/>
    <row r="21" spans="1:3" ht="30" customHeight="1" x14ac:dyDescent="0.15">
      <c r="A21" s="50"/>
    </row>
    <row r="22" spans="1:3" ht="30" customHeight="1" x14ac:dyDescent="0.15"/>
    <row r="23" spans="1:3" ht="30" customHeight="1" x14ac:dyDescent="0.15"/>
    <row r="24" spans="1:3" ht="30" customHeight="1" x14ac:dyDescent="0.15"/>
    <row r="25" spans="1:3" ht="30" customHeight="1" x14ac:dyDescent="0.15"/>
    <row r="26" spans="1:3" ht="30" customHeight="1" x14ac:dyDescent="0.15"/>
    <row r="27" spans="1:3" ht="30" customHeight="1" x14ac:dyDescent="0.15"/>
    <row r="28" spans="1:3" ht="30" customHeight="1" x14ac:dyDescent="0.15"/>
    <row r="29" spans="1:3" ht="30" customHeight="1" x14ac:dyDescent="0.15"/>
    <row r="30" spans="1:3" ht="30" customHeight="1" x14ac:dyDescent="0.15"/>
    <row r="31" spans="1:3" ht="30" customHeight="1" x14ac:dyDescent="0.15"/>
    <row r="32" spans="1:3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53" spans="1:3" ht="24" customHeight="1" x14ac:dyDescent="0.15"/>
    <row r="54" spans="1:3" ht="15" customHeight="1" x14ac:dyDescent="0.15"/>
    <row r="55" spans="1:3" s="104" customFormat="1" ht="36.75" customHeight="1" x14ac:dyDescent="0.15">
      <c r="A55" s="55"/>
      <c r="B55" s="124"/>
      <c r="C55" s="124"/>
    </row>
    <row r="88" spans="4:14" ht="15" customHeight="1" x14ac:dyDescent="0.15"/>
    <row r="89" spans="4:14" ht="15" customHeight="1" x14ac:dyDescent="0.15"/>
    <row r="90" spans="4:14" ht="15" customHeight="1" x14ac:dyDescent="0.15"/>
    <row r="91" spans="4:14" ht="15" customHeight="1" x14ac:dyDescent="0.15"/>
    <row r="92" spans="4:14" x14ac:dyDescent="0.15">
      <c r="H92" s="54"/>
    </row>
    <row r="93" spans="4:14" x14ac:dyDescent="0.15">
      <c r="H93" s="54"/>
    </row>
    <row r="95" spans="4:14" ht="12.75" customHeight="1" x14ac:dyDescent="0.15"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</row>
    <row r="96" spans="4:14" ht="12.75" customHeight="1" x14ac:dyDescent="0.15"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</row>
    <row r="97" spans="4:14" x14ac:dyDescent="0.15"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</row>
    <row r="98" spans="4:14" x14ac:dyDescent="0.15"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</row>
    <row r="99" spans="4:14" x14ac:dyDescent="0.15"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</row>
    <row r="100" spans="4:14" x14ac:dyDescent="0.15"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</row>
    <row r="101" spans="4:14" x14ac:dyDescent="0.15"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</row>
    <row r="102" spans="4:14" x14ac:dyDescent="0.15"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</row>
  </sheetData>
  <pageMargins left="0.25" right="0.25" top="0.75" bottom="0.75" header="0.3" footer="0.3"/>
  <pageSetup paperSize="9" scale="4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00"/>
  <sheetViews>
    <sheetView tabSelected="1" zoomScale="70" zoomScaleNormal="70" workbookViewId="0">
      <pane xSplit="1" ySplit="7" topLeftCell="B8" activePane="bottomRight" state="frozen"/>
      <selection pane="bottomLeft" activeCell="A8" sqref="A8"/>
      <selection pane="topRight" activeCell="B1" sqref="B1"/>
      <selection pane="bottomRight" activeCell="A31" sqref="A31"/>
    </sheetView>
  </sheetViews>
  <sheetFormatPr defaultColWidth="11.4609375" defaultRowHeight="18.75" x14ac:dyDescent="0.15"/>
  <cols>
    <col min="1" max="1" width="62.16796875" style="55" bestFit="1" customWidth="1"/>
    <col min="2" max="8" width="28.9921875" style="124" customWidth="1"/>
    <col min="9" max="12" width="8.76171875" style="124" customWidth="1"/>
    <col min="13" max="13" width="3.234375" style="124" customWidth="1"/>
    <col min="14" max="16384" width="11.4609375" style="124"/>
  </cols>
  <sheetData>
    <row r="1" spans="1:8" ht="21.75" thickBot="1" x14ac:dyDescent="0.2">
      <c r="A1" s="199" t="s">
        <v>17</v>
      </c>
      <c r="B1" s="200"/>
      <c r="C1" s="200"/>
      <c r="D1" s="200"/>
      <c r="E1" s="200"/>
      <c r="F1" s="200"/>
      <c r="G1" s="200"/>
      <c r="H1" s="201"/>
    </row>
    <row r="2" spans="1:8" ht="19.5" thickBot="1" x14ac:dyDescent="0.2">
      <c r="A2" s="161"/>
      <c r="B2" s="130"/>
      <c r="C2" s="130"/>
      <c r="D2" s="130"/>
      <c r="E2" s="130"/>
      <c r="F2" s="130"/>
      <c r="G2" s="130"/>
      <c r="H2" s="63"/>
    </row>
    <row r="3" spans="1:8" ht="19.5" thickBot="1" x14ac:dyDescent="0.2">
      <c r="A3" s="56" t="s">
        <v>15</v>
      </c>
      <c r="B3" s="85">
        <v>43357</v>
      </c>
      <c r="C3" s="147"/>
      <c r="D3" s="57"/>
      <c r="E3" s="57"/>
      <c r="F3" s="57"/>
      <c r="G3" s="57"/>
      <c r="H3" s="102"/>
    </row>
    <row r="4" spans="1:8" ht="15" customHeight="1" thickBot="1" x14ac:dyDescent="0.2">
      <c r="A4" s="59"/>
      <c r="B4" s="58"/>
      <c r="C4" s="58"/>
      <c r="D4" s="58"/>
      <c r="E4" s="58"/>
      <c r="F4" s="58"/>
      <c r="G4" s="58"/>
      <c r="H4" s="103"/>
    </row>
    <row r="5" spans="1:8" s="60" customFormat="1" ht="30" customHeight="1" thickBot="1" x14ac:dyDescent="0.2">
      <c r="A5" s="126"/>
      <c r="B5" s="146" t="s">
        <v>154</v>
      </c>
      <c r="C5" s="108" t="s">
        <v>121</v>
      </c>
      <c r="D5" s="108" t="s">
        <v>122</v>
      </c>
      <c r="E5" s="145" t="s">
        <v>123</v>
      </c>
      <c r="F5" s="131"/>
      <c r="G5" s="131"/>
      <c r="H5" s="132"/>
    </row>
    <row r="6" spans="1:8" x14ac:dyDescent="0.15">
      <c r="A6" s="144" t="s">
        <v>3</v>
      </c>
      <c r="B6" s="202" t="s">
        <v>137</v>
      </c>
      <c r="C6" s="203"/>
      <c r="D6" s="203"/>
      <c r="E6" s="204"/>
      <c r="F6" s="130"/>
      <c r="G6" s="130"/>
      <c r="H6" s="63"/>
    </row>
    <row r="7" spans="1:8" ht="19.5" thickBot="1" x14ac:dyDescent="0.2">
      <c r="A7" s="143" t="s">
        <v>34</v>
      </c>
      <c r="B7" s="109"/>
      <c r="C7" s="196" t="s">
        <v>107</v>
      </c>
      <c r="D7" s="197"/>
      <c r="E7" s="198"/>
      <c r="F7" s="130"/>
      <c r="G7" s="130"/>
      <c r="H7" s="63"/>
    </row>
    <row r="8" spans="1:8" ht="8.4499999999999993" customHeight="1" x14ac:dyDescent="0.15">
      <c r="A8" s="106"/>
      <c r="B8" s="131"/>
      <c r="C8" s="131"/>
      <c r="D8" s="131"/>
      <c r="E8" s="131"/>
      <c r="F8" s="130"/>
      <c r="G8" s="130"/>
      <c r="H8" s="63"/>
    </row>
    <row r="9" spans="1:8" x14ac:dyDescent="0.15">
      <c r="A9" s="165" t="s">
        <v>189</v>
      </c>
      <c r="B9" s="111" t="s">
        <v>129</v>
      </c>
      <c r="C9" s="131"/>
      <c r="D9" s="131"/>
      <c r="E9" s="131"/>
      <c r="F9" s="130"/>
      <c r="G9" s="130"/>
      <c r="H9" s="63"/>
    </row>
    <row r="10" spans="1:8" x14ac:dyDescent="0.15">
      <c r="A10" s="166"/>
      <c r="B10" s="111" t="s">
        <v>130</v>
      </c>
      <c r="C10" s="131"/>
      <c r="D10" s="131"/>
      <c r="E10" s="131"/>
      <c r="F10" s="130"/>
      <c r="G10" s="142"/>
      <c r="H10" s="63" t="s">
        <v>76</v>
      </c>
    </row>
    <row r="11" spans="1:8" x14ac:dyDescent="0.15">
      <c r="A11" s="166"/>
      <c r="B11" s="111" t="s">
        <v>132</v>
      </c>
      <c r="C11" s="131"/>
      <c r="D11" s="131"/>
      <c r="E11" s="131"/>
      <c r="F11" s="130"/>
      <c r="G11" s="130"/>
      <c r="H11" s="63"/>
    </row>
    <row r="12" spans="1:8" ht="8.4499999999999993" customHeight="1" x14ac:dyDescent="0.15">
      <c r="A12" s="106"/>
      <c r="B12" s="131"/>
      <c r="C12" s="131"/>
      <c r="D12" s="131"/>
      <c r="E12" s="131"/>
      <c r="F12" s="130"/>
      <c r="G12" s="130"/>
      <c r="H12" s="63"/>
    </row>
    <row r="13" spans="1:8" x14ac:dyDescent="0.15">
      <c r="A13" s="100" t="s">
        <v>5</v>
      </c>
      <c r="B13" s="131"/>
      <c r="C13" s="119" t="s">
        <v>132</v>
      </c>
      <c r="D13" s="131"/>
      <c r="E13" s="131"/>
      <c r="F13" s="130"/>
      <c r="G13" s="141"/>
      <c r="H13" s="63" t="s">
        <v>77</v>
      </c>
    </row>
    <row r="14" spans="1:8" x14ac:dyDescent="0.15">
      <c r="A14" s="118"/>
      <c r="B14" s="131"/>
      <c r="C14" s="119" t="s">
        <v>131</v>
      </c>
      <c r="D14" s="131"/>
      <c r="E14" s="131"/>
      <c r="F14" s="130"/>
      <c r="G14" s="130"/>
      <c r="H14" s="63"/>
    </row>
    <row r="15" spans="1:8" x14ac:dyDescent="0.15">
      <c r="A15" s="118"/>
      <c r="B15" s="131"/>
      <c r="C15" s="119" t="s">
        <v>137</v>
      </c>
      <c r="D15" s="131"/>
      <c r="E15" s="131"/>
      <c r="F15" s="130"/>
      <c r="G15" s="140"/>
      <c r="H15" s="63" t="s">
        <v>78</v>
      </c>
    </row>
    <row r="16" spans="1:8" s="54" customFormat="1" ht="11.45" customHeight="1" x14ac:dyDescent="0.15">
      <c r="A16" s="135"/>
      <c r="B16" s="125"/>
      <c r="C16" s="125"/>
      <c r="D16" s="125"/>
      <c r="E16" s="125"/>
      <c r="F16" s="113"/>
      <c r="G16" s="113"/>
      <c r="H16" s="137"/>
    </row>
    <row r="17" spans="1:8" x14ac:dyDescent="0.15">
      <c r="A17" s="99" t="s">
        <v>155</v>
      </c>
      <c r="B17" s="125"/>
      <c r="C17" s="119" t="s">
        <v>156</v>
      </c>
      <c r="D17" s="125"/>
      <c r="E17" s="125"/>
      <c r="F17" s="130"/>
      <c r="G17" s="139"/>
      <c r="H17" s="63" t="s">
        <v>81</v>
      </c>
    </row>
    <row r="18" spans="1:8" x14ac:dyDescent="0.15">
      <c r="A18" s="135"/>
      <c r="B18" s="125"/>
      <c r="C18" s="119" t="s">
        <v>136</v>
      </c>
      <c r="D18" s="125"/>
      <c r="E18" s="125"/>
      <c r="F18" s="130"/>
      <c r="G18" s="130"/>
      <c r="H18" s="63"/>
    </row>
    <row r="19" spans="1:8" x14ac:dyDescent="0.15">
      <c r="A19" s="73"/>
      <c r="B19" s="125"/>
      <c r="C19" s="119" t="s">
        <v>128</v>
      </c>
      <c r="D19" s="125"/>
      <c r="E19" s="125"/>
      <c r="F19" s="130"/>
      <c r="G19" s="138" t="s">
        <v>75</v>
      </c>
      <c r="H19" s="63"/>
    </row>
    <row r="20" spans="1:8" s="54" customFormat="1" ht="11.45" customHeight="1" x14ac:dyDescent="0.15">
      <c r="A20" s="107"/>
      <c r="B20" s="125"/>
      <c r="C20" s="125"/>
      <c r="D20" s="125"/>
      <c r="E20" s="125"/>
      <c r="F20" s="113"/>
      <c r="G20" s="113"/>
      <c r="H20" s="137"/>
    </row>
    <row r="21" spans="1:8" x14ac:dyDescent="0.15">
      <c r="A21" s="99" t="s">
        <v>69</v>
      </c>
      <c r="B21" s="131"/>
      <c r="C21" s="131"/>
      <c r="D21" s="119" t="s">
        <v>156</v>
      </c>
      <c r="E21" s="130"/>
      <c r="F21" s="130"/>
      <c r="G21" s="130"/>
      <c r="H21" s="63"/>
    </row>
    <row r="22" spans="1:8" x14ac:dyDescent="0.15">
      <c r="A22" s="135"/>
      <c r="B22" s="131"/>
      <c r="C22" s="131"/>
      <c r="D22" s="119" t="s">
        <v>136</v>
      </c>
      <c r="E22" s="130"/>
      <c r="F22" s="130"/>
      <c r="G22" s="130"/>
      <c r="H22" s="63"/>
    </row>
    <row r="23" spans="1:8" s="54" customFormat="1" ht="11.45" customHeight="1" x14ac:dyDescent="0.15">
      <c r="A23" s="135"/>
      <c r="B23" s="125"/>
      <c r="C23" s="125"/>
      <c r="D23" s="125"/>
      <c r="E23" s="113"/>
      <c r="F23" s="113"/>
      <c r="G23" s="113"/>
      <c r="H23" s="137"/>
    </row>
    <row r="24" spans="1:8" x14ac:dyDescent="0.15">
      <c r="A24" s="100" t="s">
        <v>53</v>
      </c>
      <c r="B24" s="131"/>
      <c r="C24" s="131"/>
      <c r="D24" s="119" t="s">
        <v>131</v>
      </c>
      <c r="E24" s="130"/>
      <c r="F24" s="130"/>
      <c r="G24" s="130"/>
      <c r="H24" s="63"/>
    </row>
    <row r="25" spans="1:8" x14ac:dyDescent="0.15">
      <c r="A25" s="118"/>
      <c r="B25" s="131"/>
      <c r="C25" s="131"/>
      <c r="D25" s="116" t="s">
        <v>160</v>
      </c>
      <c r="E25" s="130"/>
      <c r="F25" s="130"/>
      <c r="G25" s="130"/>
      <c r="H25" s="63"/>
    </row>
    <row r="26" spans="1:8" x14ac:dyDescent="0.15">
      <c r="A26" s="118"/>
      <c r="B26" s="131"/>
      <c r="C26" s="131"/>
      <c r="D26" s="119"/>
      <c r="E26" s="130"/>
      <c r="F26" s="130"/>
      <c r="G26" s="130"/>
      <c r="H26" s="63"/>
    </row>
    <row r="27" spans="1:8" s="54" customFormat="1" ht="11.45" customHeight="1" x14ac:dyDescent="0.15">
      <c r="A27" s="135"/>
      <c r="B27" s="125"/>
      <c r="C27" s="125"/>
      <c r="D27" s="125"/>
      <c r="E27" s="113"/>
      <c r="F27" s="113"/>
      <c r="G27" s="113"/>
      <c r="H27" s="137"/>
    </row>
    <row r="28" spans="1:8" x14ac:dyDescent="0.15">
      <c r="A28" s="94" t="s">
        <v>47</v>
      </c>
      <c r="B28" s="131"/>
      <c r="C28" s="131"/>
      <c r="D28" s="120" t="s">
        <v>133</v>
      </c>
      <c r="E28" s="130"/>
      <c r="F28" s="130"/>
      <c r="G28" s="130"/>
      <c r="H28" s="63"/>
    </row>
    <row r="29" spans="1:8" s="54" customFormat="1" ht="11.45" customHeight="1" x14ac:dyDescent="0.15">
      <c r="A29" s="135"/>
      <c r="B29" s="125"/>
      <c r="C29" s="125"/>
      <c r="D29" s="125"/>
      <c r="E29" s="113"/>
      <c r="F29" s="113"/>
      <c r="G29" s="113"/>
      <c r="H29" s="137"/>
    </row>
    <row r="30" spans="1:8" x14ac:dyDescent="0.15">
      <c r="A30" s="94" t="s">
        <v>192</v>
      </c>
      <c r="B30" s="131"/>
      <c r="C30" s="120" t="s">
        <v>140</v>
      </c>
      <c r="D30" s="130"/>
      <c r="E30" s="130"/>
      <c r="F30" s="130"/>
      <c r="G30" s="130"/>
      <c r="H30" s="63"/>
    </row>
    <row r="31" spans="1:8" s="54" customFormat="1" ht="11.45" customHeight="1" x14ac:dyDescent="0.15">
      <c r="A31" s="135"/>
      <c r="B31" s="125"/>
      <c r="C31" s="125"/>
      <c r="D31" s="125"/>
      <c r="E31" s="113"/>
      <c r="F31" s="113"/>
      <c r="G31" s="113"/>
      <c r="H31" s="137"/>
    </row>
    <row r="32" spans="1:8" x14ac:dyDescent="0.15">
      <c r="A32" s="99" t="s">
        <v>124</v>
      </c>
      <c r="B32" s="131"/>
      <c r="C32" s="131"/>
      <c r="D32" s="119" t="s">
        <v>132</v>
      </c>
      <c r="E32" s="130"/>
      <c r="F32" s="130"/>
      <c r="G32" s="130"/>
      <c r="H32" s="63"/>
    </row>
    <row r="33" spans="1:8" x14ac:dyDescent="0.15">
      <c r="A33" s="135"/>
      <c r="B33" s="131"/>
      <c r="C33" s="131"/>
      <c r="D33" s="119" t="s">
        <v>130</v>
      </c>
      <c r="E33" s="130"/>
      <c r="F33" s="130"/>
      <c r="G33" s="130"/>
      <c r="H33" s="63"/>
    </row>
    <row r="34" spans="1:8" x14ac:dyDescent="0.15">
      <c r="A34" s="135"/>
      <c r="B34" s="131"/>
      <c r="C34" s="131"/>
      <c r="D34" s="119" t="s">
        <v>191</v>
      </c>
      <c r="E34" s="130"/>
      <c r="F34" s="130"/>
      <c r="G34" s="130"/>
      <c r="H34" s="63"/>
    </row>
    <row r="35" spans="1:8" x14ac:dyDescent="0.15">
      <c r="A35" s="135"/>
      <c r="B35" s="131"/>
      <c r="C35" s="131"/>
      <c r="D35" s="119"/>
      <c r="E35" s="130"/>
      <c r="F35" s="130"/>
      <c r="G35" s="130"/>
      <c r="H35" s="63"/>
    </row>
    <row r="36" spans="1:8" s="54" customFormat="1" ht="11.45" customHeight="1" x14ac:dyDescent="0.15">
      <c r="A36" s="135"/>
      <c r="B36" s="125"/>
      <c r="C36" s="125"/>
      <c r="D36" s="125"/>
      <c r="E36" s="125"/>
      <c r="F36" s="113"/>
      <c r="G36" s="113"/>
      <c r="H36" s="137"/>
    </row>
    <row r="37" spans="1:8" x14ac:dyDescent="0.15">
      <c r="A37" s="99" t="s">
        <v>125</v>
      </c>
      <c r="B37" s="131"/>
      <c r="C37" s="131"/>
      <c r="D37" s="119" t="s">
        <v>159</v>
      </c>
      <c r="E37" s="119" t="s">
        <v>159</v>
      </c>
      <c r="F37" s="130"/>
      <c r="G37" s="130"/>
      <c r="H37" s="63"/>
    </row>
    <row r="38" spans="1:8" x14ac:dyDescent="0.15">
      <c r="A38" s="135"/>
      <c r="B38" s="131"/>
      <c r="C38" s="131"/>
      <c r="D38" s="119" t="s">
        <v>128</v>
      </c>
      <c r="E38" s="119" t="s">
        <v>128</v>
      </c>
      <c r="F38" s="130"/>
      <c r="G38" s="130"/>
      <c r="H38" s="63"/>
    </row>
    <row r="39" spans="1:8" x14ac:dyDescent="0.15">
      <c r="A39" s="135"/>
      <c r="B39" s="131"/>
      <c r="C39" s="131"/>
      <c r="D39" s="119" t="s">
        <v>157</v>
      </c>
      <c r="E39" s="119" t="s">
        <v>157</v>
      </c>
      <c r="F39" s="130"/>
      <c r="G39" s="130"/>
      <c r="H39" s="63"/>
    </row>
    <row r="40" spans="1:8" x14ac:dyDescent="0.15">
      <c r="A40" s="135"/>
      <c r="B40" s="131"/>
      <c r="C40" s="131"/>
      <c r="D40" s="119" t="s">
        <v>158</v>
      </c>
      <c r="E40" s="119" t="s">
        <v>158</v>
      </c>
      <c r="F40" s="130"/>
      <c r="G40" s="130"/>
      <c r="H40" s="63"/>
    </row>
    <row r="41" spans="1:8" x14ac:dyDescent="0.15">
      <c r="A41" s="135"/>
      <c r="B41" s="131"/>
      <c r="C41" s="131"/>
      <c r="D41" s="119" t="s">
        <v>186</v>
      </c>
      <c r="E41" s="119" t="s">
        <v>186</v>
      </c>
      <c r="F41" s="130"/>
      <c r="G41" s="130"/>
      <c r="H41" s="63"/>
    </row>
    <row r="42" spans="1:8" x14ac:dyDescent="0.15">
      <c r="A42" s="135"/>
      <c r="B42" s="131"/>
      <c r="C42" s="131"/>
      <c r="D42" s="119" t="s">
        <v>162</v>
      </c>
      <c r="E42" s="119" t="s">
        <v>134</v>
      </c>
      <c r="F42" s="130"/>
      <c r="G42" s="130"/>
      <c r="H42" s="63"/>
    </row>
    <row r="43" spans="1:8" ht="8.4499999999999993" customHeight="1" x14ac:dyDescent="0.15">
      <c r="A43" s="135"/>
      <c r="B43" s="131"/>
      <c r="C43" s="131"/>
      <c r="D43" s="131"/>
      <c r="E43" s="125"/>
      <c r="F43" s="130"/>
      <c r="G43" s="130"/>
      <c r="H43" s="63"/>
    </row>
    <row r="44" spans="1:8" x14ac:dyDescent="0.15">
      <c r="A44" s="110" t="s">
        <v>188</v>
      </c>
      <c r="B44" s="131"/>
      <c r="C44" s="131"/>
      <c r="D44" s="131"/>
      <c r="E44" s="122" t="s">
        <v>132</v>
      </c>
      <c r="F44" s="130"/>
      <c r="G44" s="130"/>
      <c r="H44" s="63"/>
    </row>
    <row r="45" spans="1:8" x14ac:dyDescent="0.15">
      <c r="A45" s="135"/>
      <c r="B45" s="131"/>
      <c r="C45" s="131"/>
      <c r="D45" s="131"/>
      <c r="E45" s="122" t="s">
        <v>137</v>
      </c>
      <c r="F45" s="130"/>
      <c r="G45" s="130"/>
      <c r="H45" s="63"/>
    </row>
    <row r="46" spans="1:8" s="54" customFormat="1" ht="11.45" customHeight="1" thickBot="1" x14ac:dyDescent="0.2">
      <c r="A46" s="162"/>
      <c r="B46" s="115"/>
      <c r="C46" s="115"/>
      <c r="D46" s="115"/>
      <c r="E46" s="115"/>
      <c r="F46" s="163"/>
      <c r="G46" s="163"/>
      <c r="H46" s="164"/>
    </row>
    <row r="51" spans="1:1" ht="24" customHeight="1" x14ac:dyDescent="0.15"/>
    <row r="52" spans="1:1" ht="15" customHeight="1" x14ac:dyDescent="0.15"/>
    <row r="53" spans="1:1" s="104" customFormat="1" ht="36.75" customHeight="1" x14ac:dyDescent="0.15">
      <c r="A53" s="50"/>
    </row>
    <row r="86" spans="5:12" ht="15" customHeight="1" x14ac:dyDescent="0.15"/>
    <row r="87" spans="5:12" ht="15" customHeight="1" x14ac:dyDescent="0.15"/>
    <row r="88" spans="5:12" ht="15" customHeight="1" x14ac:dyDescent="0.15"/>
    <row r="89" spans="5:12" ht="15" customHeight="1" x14ac:dyDescent="0.15"/>
    <row r="93" spans="5:12" ht="12.75" customHeight="1" x14ac:dyDescent="0.15">
      <c r="E93" s="58"/>
      <c r="F93" s="58"/>
      <c r="G93" s="58"/>
      <c r="H93" s="58"/>
      <c r="I93" s="58"/>
      <c r="J93" s="58"/>
      <c r="K93" s="58"/>
      <c r="L93" s="58"/>
    </row>
    <row r="94" spans="5:12" ht="12.75" customHeight="1" x14ac:dyDescent="0.15">
      <c r="E94" s="58"/>
      <c r="F94" s="58"/>
      <c r="G94" s="58"/>
      <c r="H94" s="58"/>
      <c r="I94" s="58"/>
      <c r="J94" s="58"/>
      <c r="K94" s="58"/>
      <c r="L94" s="58"/>
    </row>
    <row r="95" spans="5:12" x14ac:dyDescent="0.15">
      <c r="E95" s="113"/>
      <c r="F95" s="113"/>
      <c r="G95" s="113"/>
      <c r="H95" s="113"/>
      <c r="I95" s="113"/>
      <c r="J95" s="113"/>
      <c r="K95" s="113"/>
      <c r="L95" s="113"/>
    </row>
    <row r="96" spans="5:12" x14ac:dyDescent="0.15">
      <c r="E96" s="113"/>
      <c r="F96" s="113"/>
      <c r="G96" s="113"/>
      <c r="H96" s="113"/>
      <c r="I96" s="113"/>
      <c r="J96" s="113"/>
      <c r="K96" s="113"/>
      <c r="L96" s="113"/>
    </row>
    <row r="97" spans="5:12" x14ac:dyDescent="0.15">
      <c r="E97" s="113"/>
      <c r="F97" s="113"/>
      <c r="G97" s="113"/>
      <c r="H97" s="113"/>
      <c r="I97" s="113"/>
      <c r="J97" s="113"/>
      <c r="K97" s="113"/>
      <c r="L97" s="113"/>
    </row>
    <row r="98" spans="5:12" x14ac:dyDescent="0.15">
      <c r="E98" s="113"/>
      <c r="F98" s="113"/>
      <c r="G98" s="113"/>
      <c r="H98" s="113"/>
      <c r="I98" s="113"/>
      <c r="J98" s="113"/>
      <c r="K98" s="113"/>
      <c r="L98" s="113"/>
    </row>
    <row r="99" spans="5:12" x14ac:dyDescent="0.15">
      <c r="E99" s="113"/>
      <c r="F99" s="113"/>
      <c r="G99" s="113"/>
      <c r="H99" s="113"/>
      <c r="I99" s="113"/>
      <c r="J99" s="113"/>
      <c r="K99" s="113"/>
      <c r="L99" s="113"/>
    </row>
    <row r="100" spans="5:12" x14ac:dyDescent="0.15">
      <c r="E100" s="113"/>
      <c r="F100" s="113"/>
      <c r="G100" s="113"/>
      <c r="H100" s="113"/>
      <c r="I100" s="113"/>
      <c r="J100" s="113"/>
      <c r="K100" s="113"/>
      <c r="L100" s="113"/>
    </row>
  </sheetData>
  <mergeCells count="3">
    <mergeCell ref="C7:E7"/>
    <mergeCell ref="A1:H1"/>
    <mergeCell ref="B6:E6"/>
  </mergeCells>
  <conditionalFormatting sqref="A36">
    <cfRule type="expression" dxfId="27" priority="2">
      <formula>IF($D36="Oui",1,0)</formula>
    </cfRule>
  </conditionalFormatting>
  <conditionalFormatting sqref="A21:A31">
    <cfRule type="expression" dxfId="26" priority="3">
      <formula>IF(#REF!="Oui",1,0)</formula>
    </cfRule>
  </conditionalFormatting>
  <conditionalFormatting sqref="A13:A18">
    <cfRule type="expression" dxfId="25" priority="4">
      <formula>IF($D13="Oui",1,0)</formula>
    </cfRule>
  </conditionalFormatting>
  <conditionalFormatting sqref="A32:A35">
    <cfRule type="expression" dxfId="24" priority="7">
      <formula>IF(#REF!="Oui",1,0)</formula>
    </cfRule>
  </conditionalFormatting>
  <conditionalFormatting sqref="A37:A43 A45:A46">
    <cfRule type="expression" dxfId="23" priority="8">
      <formula>IF(#REF!="Oui",1,0)</formula>
    </cfRule>
  </conditionalFormatting>
  <pageMargins left="0.25" right="0.25" top="0.75" bottom="0.75" header="0.3" footer="0.3"/>
  <pageSetup paperSize="9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49"/>
  <sheetViews>
    <sheetView zoomScale="70" zoomScaleNormal="70" workbookViewId="0">
      <pane xSplit="1" ySplit="5" topLeftCell="B6" activePane="bottomRight" state="frozen"/>
      <selection pane="bottomLeft" activeCell="A6" sqref="A6"/>
      <selection pane="topRight" activeCell="C1" sqref="C1"/>
      <selection pane="bottomRight" activeCell="C26" sqref="C26"/>
    </sheetView>
  </sheetViews>
  <sheetFormatPr defaultColWidth="11.4609375" defaultRowHeight="18.75" x14ac:dyDescent="0.15"/>
  <cols>
    <col min="1" max="1" width="100.734375" style="55" bestFit="1" customWidth="1"/>
    <col min="2" max="17" width="34.7890625" style="47" customWidth="1"/>
    <col min="18" max="16384" width="11.4609375" style="47"/>
  </cols>
  <sheetData>
    <row r="1" spans="1:17" x14ac:dyDescent="0.15">
      <c r="A1" s="185" t="s">
        <v>17</v>
      </c>
      <c r="B1" s="186"/>
      <c r="C1" s="61" t="s">
        <v>76</v>
      </c>
      <c r="D1" s="187"/>
      <c r="E1" s="61" t="s">
        <v>77</v>
      </c>
      <c r="F1" s="188"/>
      <c r="G1" s="61" t="s">
        <v>78</v>
      </c>
      <c r="H1" s="189" t="s">
        <v>75</v>
      </c>
      <c r="I1" s="61"/>
      <c r="J1" s="57"/>
      <c r="K1" s="57"/>
      <c r="L1" s="57"/>
      <c r="M1" s="61"/>
      <c r="N1" s="190"/>
      <c r="O1" s="61"/>
      <c r="P1" s="61"/>
      <c r="Q1" s="62"/>
    </row>
    <row r="2" spans="1:17" ht="19.5" thickBot="1" x14ac:dyDescent="0.2">
      <c r="A2" s="191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63"/>
    </row>
    <row r="3" spans="1:17" ht="19.5" thickBot="1" x14ac:dyDescent="0.2">
      <c r="A3" s="56" t="s">
        <v>15</v>
      </c>
      <c r="B3" s="85">
        <v>43359</v>
      </c>
      <c r="C3" s="57"/>
      <c r="D3" s="57"/>
      <c r="E3" s="57"/>
      <c r="F3" s="57"/>
      <c r="G3" s="57"/>
      <c r="H3" s="57"/>
      <c r="I3" s="57"/>
      <c r="J3" s="57"/>
      <c r="K3" s="61"/>
      <c r="L3" s="61"/>
      <c r="M3" s="61"/>
      <c r="N3" s="61"/>
      <c r="O3" s="61"/>
      <c r="P3" s="61"/>
      <c r="Q3" s="62"/>
    </row>
    <row r="4" spans="1:17" ht="19.5" thickBot="1" x14ac:dyDescent="0.2">
      <c r="A4" s="59"/>
      <c r="B4" s="58"/>
      <c r="C4" s="58"/>
      <c r="D4" s="58"/>
      <c r="E4" s="58"/>
      <c r="F4" s="58"/>
      <c r="G4" s="58"/>
      <c r="H4" s="58"/>
      <c r="I4" s="58"/>
      <c r="J4" s="58"/>
      <c r="K4" s="130"/>
      <c r="L4" s="130"/>
      <c r="M4" s="130"/>
      <c r="N4" s="130"/>
      <c r="O4" s="130"/>
      <c r="P4" s="130"/>
      <c r="Q4" s="63"/>
    </row>
    <row r="5" spans="1:17" s="60" customFormat="1" ht="19.5" thickBot="1" x14ac:dyDescent="0.2">
      <c r="A5" s="126"/>
      <c r="B5" s="76" t="s">
        <v>83</v>
      </c>
      <c r="C5" s="77" t="s">
        <v>84</v>
      </c>
      <c r="D5" s="77" t="s">
        <v>103</v>
      </c>
      <c r="E5" s="77" t="s">
        <v>85</v>
      </c>
      <c r="F5" s="77" t="s">
        <v>97</v>
      </c>
      <c r="G5" s="77" t="s">
        <v>86</v>
      </c>
      <c r="H5" s="77" t="s">
        <v>87</v>
      </c>
      <c r="I5" s="77" t="s">
        <v>88</v>
      </c>
      <c r="J5" s="184" t="s">
        <v>89</v>
      </c>
      <c r="K5" s="184" t="s">
        <v>90</v>
      </c>
      <c r="L5" s="77" t="s">
        <v>91</v>
      </c>
      <c r="M5" s="77" t="s">
        <v>92</v>
      </c>
      <c r="N5" s="77" t="s">
        <v>93</v>
      </c>
      <c r="O5" s="77" t="s">
        <v>94</v>
      </c>
      <c r="P5" s="77" t="s">
        <v>95</v>
      </c>
      <c r="Q5" s="78" t="s">
        <v>96</v>
      </c>
    </row>
    <row r="6" spans="1:17" x14ac:dyDescent="0.15">
      <c r="A6" s="71" t="s">
        <v>3</v>
      </c>
      <c r="B6" s="205" t="s">
        <v>137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7"/>
    </row>
    <row r="7" spans="1:17" x14ac:dyDescent="0.15">
      <c r="A7" s="72" t="s">
        <v>82</v>
      </c>
      <c r="B7" s="205" t="s">
        <v>166</v>
      </c>
      <c r="C7" s="206"/>
      <c r="D7" s="206"/>
      <c r="E7" s="206"/>
      <c r="F7" s="125"/>
      <c r="G7" s="125"/>
      <c r="H7" s="125"/>
      <c r="I7" s="125"/>
      <c r="J7" s="125"/>
      <c r="K7" s="125"/>
      <c r="L7" s="131"/>
      <c r="M7" s="131"/>
      <c r="N7" s="131"/>
      <c r="O7" s="131"/>
      <c r="P7" s="131"/>
      <c r="Q7" s="132"/>
    </row>
    <row r="8" spans="1:17" s="54" customFormat="1" ht="8.4499999999999993" customHeight="1" x14ac:dyDescent="0.25">
      <c r="A8" s="93"/>
      <c r="B8" s="69"/>
      <c r="C8" s="125"/>
      <c r="D8" s="113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33"/>
    </row>
    <row r="9" spans="1:17" s="171" customFormat="1" hidden="1" x14ac:dyDescent="0.25">
      <c r="A9" s="167" t="s">
        <v>54</v>
      </c>
      <c r="B9" s="178"/>
      <c r="C9" s="168"/>
      <c r="D9" s="169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70"/>
    </row>
    <row r="10" spans="1:17" s="54" customFormat="1" hidden="1" x14ac:dyDescent="0.25">
      <c r="A10" s="93"/>
      <c r="B10" s="179"/>
      <c r="C10" s="125"/>
      <c r="D10" s="113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33"/>
    </row>
    <row r="11" spans="1:17" s="54" customFormat="1" ht="8.4499999999999993" hidden="1" customHeight="1" x14ac:dyDescent="0.25">
      <c r="A11" s="93"/>
      <c r="B11" s="69"/>
      <c r="C11" s="125"/>
      <c r="D11" s="113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33"/>
    </row>
    <row r="12" spans="1:17" x14ac:dyDescent="0.15">
      <c r="A12" s="94" t="s">
        <v>99</v>
      </c>
      <c r="B12" s="130"/>
      <c r="C12" s="120" t="s">
        <v>160</v>
      </c>
      <c r="D12" s="130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2"/>
    </row>
    <row r="13" spans="1:17" x14ac:dyDescent="0.15">
      <c r="A13" s="118"/>
      <c r="B13" s="130"/>
      <c r="C13" s="120" t="s">
        <v>139</v>
      </c>
      <c r="D13" s="130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2"/>
    </row>
    <row r="14" spans="1:17" ht="8.4499999999999993" customHeight="1" x14ac:dyDescent="0.15">
      <c r="A14" s="118"/>
      <c r="B14" s="126"/>
      <c r="C14" s="131"/>
      <c r="D14" s="130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2"/>
    </row>
    <row r="15" spans="1:17" hidden="1" x14ac:dyDescent="0.15">
      <c r="A15" s="172" t="s">
        <v>100</v>
      </c>
      <c r="B15" s="130"/>
      <c r="C15" s="130"/>
      <c r="D15" s="122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2"/>
    </row>
    <row r="16" spans="1:17" hidden="1" x14ac:dyDescent="0.15">
      <c r="A16" s="118"/>
      <c r="B16" s="130"/>
      <c r="C16" s="130"/>
      <c r="D16" s="122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2"/>
    </row>
    <row r="17" spans="1:17" s="117" customFormat="1" hidden="1" x14ac:dyDescent="0.15">
      <c r="A17" s="118"/>
      <c r="B17" s="130"/>
      <c r="C17" s="130"/>
      <c r="D17" s="122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2"/>
    </row>
    <row r="18" spans="1:17" ht="8.4499999999999993" hidden="1" customHeight="1" x14ac:dyDescent="0.15">
      <c r="A18" s="118"/>
      <c r="B18" s="126"/>
      <c r="C18" s="131"/>
      <c r="D18" s="130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2"/>
    </row>
    <row r="19" spans="1:17" x14ac:dyDescent="0.15">
      <c r="A19" s="94" t="s">
        <v>163</v>
      </c>
      <c r="B19" s="131"/>
      <c r="C19" s="131"/>
      <c r="D19" s="120" t="s">
        <v>160</v>
      </c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2"/>
    </row>
    <row r="20" spans="1:17" x14ac:dyDescent="0.15">
      <c r="A20" s="118"/>
      <c r="B20" s="131"/>
      <c r="C20" s="131"/>
      <c r="D20" s="120" t="s">
        <v>139</v>
      </c>
      <c r="E20" s="131"/>
      <c r="F20" s="131"/>
      <c r="G20" s="125"/>
      <c r="H20" s="125"/>
      <c r="I20" s="125"/>
      <c r="J20" s="125"/>
      <c r="K20" s="125"/>
      <c r="L20" s="125"/>
      <c r="M20" s="125"/>
      <c r="N20" s="125"/>
      <c r="O20" s="125"/>
      <c r="P20" s="131"/>
      <c r="Q20" s="132"/>
    </row>
    <row r="21" spans="1:17" s="112" customFormat="1" ht="6.95" customHeight="1" x14ac:dyDescent="0.15">
      <c r="A21" s="118"/>
      <c r="B21" s="130"/>
      <c r="C21" s="130"/>
      <c r="D21" s="130"/>
      <c r="E21" s="131"/>
      <c r="F21" s="131"/>
      <c r="G21" s="125"/>
      <c r="H21" s="125"/>
      <c r="I21" s="125"/>
      <c r="J21" s="125"/>
      <c r="K21" s="125"/>
      <c r="L21" s="125"/>
      <c r="M21" s="125"/>
      <c r="N21" s="125"/>
      <c r="O21" s="125"/>
      <c r="P21" s="131"/>
      <c r="Q21" s="132"/>
    </row>
    <row r="22" spans="1:17" s="112" customFormat="1" x14ac:dyDescent="0.15">
      <c r="A22" s="94" t="s">
        <v>178</v>
      </c>
      <c r="B22" s="130"/>
      <c r="C22" s="130"/>
      <c r="D22" s="120" t="s">
        <v>142</v>
      </c>
      <c r="E22" s="120" t="s">
        <v>142</v>
      </c>
      <c r="F22" s="120" t="s">
        <v>142</v>
      </c>
      <c r="G22" s="120" t="s">
        <v>142</v>
      </c>
      <c r="H22" s="125"/>
      <c r="I22" s="125"/>
      <c r="J22" s="125"/>
      <c r="K22" s="125"/>
      <c r="L22" s="125"/>
      <c r="M22" s="125"/>
      <c r="N22" s="125"/>
      <c r="O22" s="125"/>
      <c r="P22" s="131"/>
      <c r="Q22" s="132"/>
    </row>
    <row r="23" spans="1:17" s="112" customFormat="1" x14ac:dyDescent="0.15">
      <c r="A23" s="118"/>
      <c r="B23" s="130"/>
      <c r="C23" s="130"/>
      <c r="D23" s="120" t="s">
        <v>143</v>
      </c>
      <c r="E23" s="120" t="s">
        <v>143</v>
      </c>
      <c r="F23" s="120" t="s">
        <v>143</v>
      </c>
      <c r="G23" s="120" t="s">
        <v>143</v>
      </c>
      <c r="H23" s="125"/>
      <c r="I23" s="125"/>
      <c r="J23" s="125"/>
      <c r="K23" s="125"/>
      <c r="L23" s="125"/>
      <c r="M23" s="209" t="s">
        <v>179</v>
      </c>
      <c r="N23" s="209"/>
      <c r="O23" s="209"/>
      <c r="P23" s="131"/>
      <c r="Q23" s="132"/>
    </row>
    <row r="24" spans="1:17" s="54" customFormat="1" ht="8.4499999999999993" customHeight="1" x14ac:dyDescent="0.15">
      <c r="A24" s="135"/>
      <c r="B24" s="69"/>
      <c r="C24" s="125"/>
      <c r="D24" s="113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33"/>
    </row>
    <row r="25" spans="1:17" x14ac:dyDescent="0.15">
      <c r="A25" s="95" t="s">
        <v>176</v>
      </c>
      <c r="B25" s="69"/>
      <c r="C25" s="130"/>
      <c r="D25" s="120" t="s">
        <v>173</v>
      </c>
      <c r="E25" s="120" t="s">
        <v>173</v>
      </c>
      <c r="F25" s="120" t="s">
        <v>173</v>
      </c>
      <c r="G25" s="152" t="s">
        <v>173</v>
      </c>
      <c r="H25" s="120" t="s">
        <v>173</v>
      </c>
      <c r="I25" s="120" t="s">
        <v>173</v>
      </c>
      <c r="J25" s="154" t="s">
        <v>185</v>
      </c>
      <c r="K25" s="154" t="s">
        <v>185</v>
      </c>
      <c r="L25" s="120" t="s">
        <v>173</v>
      </c>
      <c r="M25" s="120" t="s">
        <v>173</v>
      </c>
      <c r="N25" s="120" t="s">
        <v>173</v>
      </c>
      <c r="O25" s="120" t="s">
        <v>173</v>
      </c>
      <c r="P25" s="125"/>
      <c r="Q25" s="132"/>
    </row>
    <row r="26" spans="1:17" s="124" customFormat="1" x14ac:dyDescent="0.15">
      <c r="A26" s="135"/>
      <c r="B26" s="69"/>
      <c r="C26" s="130"/>
      <c r="D26" s="120"/>
      <c r="E26" s="120" t="s">
        <v>160</v>
      </c>
      <c r="F26" s="120" t="s">
        <v>160</v>
      </c>
      <c r="G26" s="120" t="s">
        <v>160</v>
      </c>
      <c r="H26" s="120" t="s">
        <v>160</v>
      </c>
      <c r="I26" s="120" t="s">
        <v>168</v>
      </c>
      <c r="J26" s="154" t="s">
        <v>168</v>
      </c>
      <c r="K26" s="154" t="s">
        <v>168</v>
      </c>
      <c r="L26" s="120" t="s">
        <v>185</v>
      </c>
      <c r="M26" s="120" t="s">
        <v>185</v>
      </c>
      <c r="N26" s="120" t="s">
        <v>185</v>
      </c>
      <c r="O26" s="120" t="s">
        <v>185</v>
      </c>
      <c r="P26" s="125"/>
      <c r="Q26" s="132"/>
    </row>
    <row r="27" spans="1:17" s="124" customFormat="1" x14ac:dyDescent="0.15">
      <c r="A27" s="135"/>
      <c r="B27" s="69"/>
      <c r="C27" s="130"/>
      <c r="D27" s="130"/>
      <c r="E27" s="120" t="s">
        <v>139</v>
      </c>
      <c r="F27" s="120" t="s">
        <v>139</v>
      </c>
      <c r="G27" s="120" t="s">
        <v>139</v>
      </c>
      <c r="H27" s="120" t="s">
        <v>139</v>
      </c>
      <c r="I27" s="120" t="s">
        <v>139</v>
      </c>
      <c r="J27" s="154" t="s">
        <v>139</v>
      </c>
      <c r="K27" s="154" t="s">
        <v>139</v>
      </c>
      <c r="L27" s="120" t="s">
        <v>144</v>
      </c>
      <c r="M27" s="120" t="s">
        <v>144</v>
      </c>
      <c r="N27" s="120" t="s">
        <v>144</v>
      </c>
      <c r="O27" s="120" t="s">
        <v>180</v>
      </c>
      <c r="P27" s="125"/>
      <c r="Q27" s="132"/>
    </row>
    <row r="28" spans="1:17" s="124" customFormat="1" x14ac:dyDescent="0.15">
      <c r="A28" s="135"/>
      <c r="B28" s="69"/>
      <c r="C28" s="130"/>
      <c r="D28" s="130"/>
      <c r="E28" s="130"/>
      <c r="F28" s="120" t="s">
        <v>156</v>
      </c>
      <c r="G28" s="120" t="s">
        <v>156</v>
      </c>
      <c r="H28" s="120" t="s">
        <v>136</v>
      </c>
      <c r="I28" s="120" t="s">
        <v>136</v>
      </c>
      <c r="J28" s="154" t="s">
        <v>180</v>
      </c>
      <c r="K28" s="154" t="s">
        <v>180</v>
      </c>
      <c r="L28" s="120" t="s">
        <v>180</v>
      </c>
      <c r="M28" s="120" t="s">
        <v>180</v>
      </c>
      <c r="N28" s="120" t="s">
        <v>180</v>
      </c>
      <c r="O28" s="120" t="s">
        <v>181</v>
      </c>
      <c r="P28" s="125"/>
      <c r="Q28" s="132"/>
    </row>
    <row r="29" spans="1:17" x14ac:dyDescent="0.15">
      <c r="A29" s="135"/>
      <c r="B29" s="69"/>
      <c r="C29" s="130"/>
      <c r="D29" s="130"/>
      <c r="E29" s="130"/>
      <c r="F29" s="130"/>
      <c r="G29" s="130"/>
      <c r="H29" s="120" t="s">
        <v>140</v>
      </c>
      <c r="I29" s="120" t="s">
        <v>140</v>
      </c>
      <c r="J29" s="154" t="s">
        <v>140</v>
      </c>
      <c r="K29" s="154" t="s">
        <v>140</v>
      </c>
      <c r="L29" s="120" t="s">
        <v>181</v>
      </c>
      <c r="M29" s="120" t="s">
        <v>181</v>
      </c>
      <c r="N29" s="120" t="s">
        <v>181</v>
      </c>
      <c r="O29" s="130"/>
      <c r="P29" s="125"/>
      <c r="Q29" s="132"/>
    </row>
    <row r="30" spans="1:17" x14ac:dyDescent="0.15">
      <c r="A30" s="135"/>
      <c r="B30" s="69"/>
      <c r="C30" s="130"/>
      <c r="D30" s="130"/>
      <c r="E30" s="130"/>
      <c r="F30" s="130"/>
      <c r="G30" s="130"/>
      <c r="H30" s="120" t="s">
        <v>170</v>
      </c>
      <c r="I30" s="120" t="s">
        <v>170</v>
      </c>
      <c r="J30" s="154" t="s">
        <v>170</v>
      </c>
      <c r="K30" s="154" t="s">
        <v>181</v>
      </c>
      <c r="L30" s="131"/>
      <c r="M30" s="131"/>
      <c r="N30" s="131"/>
      <c r="O30" s="131"/>
      <c r="P30" s="125"/>
      <c r="Q30" s="132"/>
    </row>
    <row r="31" spans="1:17" ht="8.4499999999999993" customHeight="1" x14ac:dyDescent="0.15">
      <c r="A31" s="118"/>
      <c r="B31" s="126"/>
      <c r="C31" s="131"/>
      <c r="D31" s="130"/>
      <c r="E31" s="131"/>
      <c r="F31" s="131"/>
      <c r="G31" s="131"/>
      <c r="H31" s="131"/>
      <c r="I31" s="131"/>
      <c r="J31" s="156"/>
      <c r="K31" s="156"/>
      <c r="L31" s="131"/>
      <c r="M31" s="131"/>
      <c r="N31" s="131"/>
      <c r="O31" s="131"/>
      <c r="P31" s="131"/>
      <c r="Q31" s="132"/>
    </row>
    <row r="32" spans="1:17" hidden="1" x14ac:dyDescent="0.15">
      <c r="A32" s="172" t="s">
        <v>71</v>
      </c>
      <c r="B32" s="126"/>
      <c r="C32" s="131"/>
      <c r="D32" s="130"/>
      <c r="E32" s="125"/>
      <c r="F32" s="122"/>
      <c r="G32" s="122"/>
      <c r="H32" s="122"/>
      <c r="I32" s="122"/>
      <c r="J32" s="157"/>
      <c r="K32" s="157"/>
      <c r="L32" s="122"/>
      <c r="M32" s="122"/>
      <c r="N32" s="122"/>
      <c r="O32" s="122"/>
      <c r="P32" s="131"/>
      <c r="Q32" s="132"/>
    </row>
    <row r="33" spans="1:17" hidden="1" x14ac:dyDescent="0.15">
      <c r="A33" s="118"/>
      <c r="B33" s="126"/>
      <c r="C33" s="131"/>
      <c r="D33" s="130"/>
      <c r="E33" s="125"/>
      <c r="F33" s="122"/>
      <c r="G33" s="122"/>
      <c r="H33" s="122"/>
      <c r="I33" s="122"/>
      <c r="J33" s="157"/>
      <c r="K33" s="157"/>
      <c r="L33" s="122"/>
      <c r="M33" s="122"/>
      <c r="N33" s="122"/>
      <c r="O33" s="122"/>
      <c r="P33" s="131"/>
      <c r="Q33" s="132"/>
    </row>
    <row r="34" spans="1:17" hidden="1" x14ac:dyDescent="0.15">
      <c r="A34" s="118"/>
      <c r="B34" s="126"/>
      <c r="C34" s="131"/>
      <c r="D34" s="130"/>
      <c r="E34" s="125"/>
      <c r="F34" s="125"/>
      <c r="G34" s="125"/>
      <c r="H34" s="122"/>
      <c r="I34" s="122"/>
      <c r="J34" s="157"/>
      <c r="K34" s="157"/>
      <c r="L34" s="122"/>
      <c r="M34" s="125"/>
      <c r="N34" s="125"/>
      <c r="O34" s="125"/>
      <c r="P34" s="131"/>
      <c r="Q34" s="132"/>
    </row>
    <row r="35" spans="1:17" s="124" customFormat="1" hidden="1" x14ac:dyDescent="0.15">
      <c r="A35" s="118"/>
      <c r="B35" s="126"/>
      <c r="C35" s="131"/>
      <c r="D35" s="130"/>
      <c r="E35" s="125"/>
      <c r="F35" s="125"/>
      <c r="G35" s="125"/>
      <c r="H35" s="122"/>
      <c r="I35" s="122"/>
      <c r="J35" s="157"/>
      <c r="K35" s="157"/>
      <c r="L35" s="131"/>
      <c r="M35" s="125"/>
      <c r="N35" s="125"/>
      <c r="O35" s="125"/>
      <c r="P35" s="131"/>
      <c r="Q35" s="132"/>
    </row>
    <row r="36" spans="1:17" hidden="1" x14ac:dyDescent="0.15">
      <c r="A36" s="118"/>
      <c r="B36" s="126"/>
      <c r="C36" s="131"/>
      <c r="D36" s="130"/>
      <c r="E36" s="125"/>
      <c r="F36" s="125"/>
      <c r="G36" s="125"/>
      <c r="H36" s="122"/>
      <c r="I36" s="122"/>
      <c r="J36" s="157"/>
      <c r="K36" s="157"/>
      <c r="L36" s="125"/>
      <c r="M36" s="125"/>
      <c r="N36" s="125"/>
      <c r="O36" s="125"/>
      <c r="P36" s="131"/>
      <c r="Q36" s="132"/>
    </row>
    <row r="37" spans="1:17" s="54" customFormat="1" ht="8.4499999999999993" hidden="1" customHeight="1" x14ac:dyDescent="0.15">
      <c r="A37" s="135"/>
      <c r="B37" s="69"/>
      <c r="C37" s="125"/>
      <c r="D37" s="113"/>
      <c r="E37" s="125"/>
      <c r="F37" s="125"/>
      <c r="G37" s="125"/>
      <c r="H37" s="125"/>
      <c r="I37" s="125"/>
      <c r="J37" s="155"/>
      <c r="K37" s="155"/>
      <c r="L37" s="125"/>
      <c r="M37" s="125"/>
      <c r="N37" s="125"/>
      <c r="O37" s="125"/>
      <c r="P37" s="125"/>
      <c r="Q37" s="133"/>
    </row>
    <row r="38" spans="1:17" x14ac:dyDescent="0.15">
      <c r="A38" s="96" t="s">
        <v>177</v>
      </c>
      <c r="B38" s="69"/>
      <c r="C38" s="131"/>
      <c r="D38" s="113"/>
      <c r="E38" s="125"/>
      <c r="F38" s="125"/>
      <c r="G38" s="125"/>
      <c r="H38" s="120" t="s">
        <v>142</v>
      </c>
      <c r="I38" s="152" t="s">
        <v>142</v>
      </c>
      <c r="J38" s="182" t="s">
        <v>142</v>
      </c>
      <c r="K38" s="182" t="s">
        <v>142</v>
      </c>
      <c r="L38" s="120" t="s">
        <v>142</v>
      </c>
      <c r="M38" s="131"/>
      <c r="N38" s="131"/>
      <c r="O38" s="131"/>
      <c r="P38" s="131"/>
      <c r="Q38" s="132"/>
    </row>
    <row r="39" spans="1:17" s="124" customFormat="1" x14ac:dyDescent="0.15">
      <c r="A39" s="97"/>
      <c r="B39" s="69"/>
      <c r="C39" s="131"/>
      <c r="D39" s="113"/>
      <c r="E39" s="125"/>
      <c r="F39" s="125"/>
      <c r="G39" s="125"/>
      <c r="H39" s="120" t="s">
        <v>143</v>
      </c>
      <c r="I39" s="152" t="s">
        <v>143</v>
      </c>
      <c r="J39" s="182" t="s">
        <v>143</v>
      </c>
      <c r="K39" s="182" t="s">
        <v>143</v>
      </c>
      <c r="L39" s="120" t="s">
        <v>143</v>
      </c>
      <c r="M39" s="131"/>
      <c r="N39" s="131"/>
      <c r="O39" s="131"/>
      <c r="P39" s="131"/>
      <c r="Q39" s="132"/>
    </row>
    <row r="40" spans="1:17" s="124" customFormat="1" x14ac:dyDescent="0.15">
      <c r="A40" s="97"/>
      <c r="B40" s="69"/>
      <c r="C40" s="131"/>
      <c r="D40" s="113"/>
      <c r="E40" s="125"/>
      <c r="F40" s="125"/>
      <c r="G40" s="125"/>
      <c r="H40" s="152" t="s">
        <v>145</v>
      </c>
      <c r="I40" s="152" t="s">
        <v>145</v>
      </c>
      <c r="J40" s="182" t="s">
        <v>145</v>
      </c>
      <c r="K40" s="182" t="s">
        <v>145</v>
      </c>
      <c r="L40" s="120" t="s">
        <v>145</v>
      </c>
      <c r="M40" s="131"/>
      <c r="N40" s="131"/>
      <c r="O40" s="131"/>
      <c r="P40" s="131"/>
      <c r="Q40" s="132"/>
    </row>
    <row r="41" spans="1:17" x14ac:dyDescent="0.15">
      <c r="A41" s="97"/>
      <c r="B41" s="69"/>
      <c r="C41" s="131"/>
      <c r="D41" s="113"/>
      <c r="E41" s="125"/>
      <c r="F41" s="125"/>
      <c r="G41" s="125"/>
      <c r="H41" s="152" t="s">
        <v>132</v>
      </c>
      <c r="I41" s="152" t="s">
        <v>132</v>
      </c>
      <c r="J41" s="182" t="s">
        <v>132</v>
      </c>
      <c r="K41" s="182" t="s">
        <v>132</v>
      </c>
      <c r="L41" s="120" t="s">
        <v>132</v>
      </c>
      <c r="M41" s="131"/>
      <c r="N41" s="131"/>
      <c r="O41" s="131"/>
      <c r="P41" s="131"/>
      <c r="Q41" s="132"/>
    </row>
    <row r="42" spans="1:17" s="124" customFormat="1" x14ac:dyDescent="0.15">
      <c r="A42" s="97"/>
      <c r="B42" s="69"/>
      <c r="C42" s="131"/>
      <c r="D42" s="113"/>
      <c r="E42" s="125"/>
      <c r="F42" s="125"/>
      <c r="G42" s="125"/>
      <c r="H42" s="120" t="s">
        <v>156</v>
      </c>
      <c r="I42" s="120" t="s">
        <v>156</v>
      </c>
      <c r="J42" s="182" t="s">
        <v>169</v>
      </c>
      <c r="K42" s="182" t="s">
        <v>169</v>
      </c>
      <c r="L42" s="120" t="s">
        <v>160</v>
      </c>
      <c r="M42" s="131"/>
      <c r="N42" s="131"/>
      <c r="O42" s="131"/>
      <c r="P42" s="131"/>
      <c r="Q42" s="132"/>
    </row>
    <row r="43" spans="1:17" s="124" customFormat="1" x14ac:dyDescent="0.15">
      <c r="A43" s="97"/>
      <c r="B43" s="69"/>
      <c r="C43" s="131"/>
      <c r="D43" s="113"/>
      <c r="E43" s="125"/>
      <c r="F43" s="125"/>
      <c r="G43" s="125"/>
      <c r="H43" s="130"/>
      <c r="I43" s="152" t="s">
        <v>160</v>
      </c>
      <c r="J43" s="182" t="s">
        <v>160</v>
      </c>
      <c r="K43" s="154" t="s">
        <v>160</v>
      </c>
      <c r="L43" s="130"/>
      <c r="M43" s="131"/>
      <c r="N43" s="131"/>
      <c r="O43" s="131"/>
      <c r="P43" s="131"/>
      <c r="Q43" s="132"/>
    </row>
    <row r="44" spans="1:17" s="124" customFormat="1" x14ac:dyDescent="0.15">
      <c r="A44" s="97"/>
      <c r="B44" s="69"/>
      <c r="C44" s="131"/>
      <c r="D44" s="113"/>
      <c r="E44" s="125"/>
      <c r="F44" s="125"/>
      <c r="G44" s="125"/>
      <c r="H44" s="125"/>
      <c r="I44" s="130"/>
      <c r="J44" s="192"/>
      <c r="K44" s="192"/>
      <c r="L44" s="130"/>
      <c r="M44" s="131"/>
      <c r="N44" s="131"/>
      <c r="O44" s="131"/>
      <c r="P44" s="131"/>
      <c r="Q44" s="132"/>
    </row>
    <row r="45" spans="1:17" s="124" customFormat="1" ht="5.0999999999999996" customHeight="1" x14ac:dyDescent="0.15">
      <c r="A45" s="97"/>
      <c r="B45" s="69"/>
      <c r="C45" s="131"/>
      <c r="D45" s="113"/>
      <c r="E45" s="125"/>
      <c r="F45" s="125"/>
      <c r="G45" s="125"/>
      <c r="H45" s="130"/>
      <c r="I45" s="130"/>
      <c r="J45" s="192"/>
      <c r="K45" s="192"/>
      <c r="L45" s="130"/>
      <c r="M45" s="131"/>
      <c r="N45" s="131"/>
      <c r="O45" s="131"/>
      <c r="P45" s="131"/>
      <c r="Q45" s="132"/>
    </row>
    <row r="46" spans="1:17" s="124" customFormat="1" x14ac:dyDescent="0.15">
      <c r="A46" s="96" t="s">
        <v>183</v>
      </c>
      <c r="B46" s="69"/>
      <c r="C46" s="131"/>
      <c r="D46" s="113"/>
      <c r="E46" s="125"/>
      <c r="F46" s="125"/>
      <c r="G46" s="125"/>
      <c r="H46" s="130"/>
      <c r="I46" s="130"/>
      <c r="J46" s="192"/>
      <c r="K46" s="192"/>
      <c r="L46" s="130"/>
      <c r="M46" s="120" t="s">
        <v>142</v>
      </c>
      <c r="N46" s="131"/>
      <c r="O46" s="131"/>
      <c r="P46" s="131"/>
      <c r="Q46" s="132"/>
    </row>
    <row r="47" spans="1:17" s="124" customFormat="1" x14ac:dyDescent="0.15">
      <c r="A47" s="97"/>
      <c r="B47" s="69"/>
      <c r="C47" s="131"/>
      <c r="D47" s="113"/>
      <c r="E47" s="125"/>
      <c r="F47" s="125"/>
      <c r="G47" s="125"/>
      <c r="H47" s="130"/>
      <c r="I47" s="130"/>
      <c r="J47" s="192"/>
      <c r="K47" s="192"/>
      <c r="L47" s="130"/>
      <c r="M47" s="120" t="s">
        <v>143</v>
      </c>
      <c r="N47" s="131"/>
      <c r="O47" s="131"/>
      <c r="P47" s="131"/>
      <c r="Q47" s="132"/>
    </row>
    <row r="48" spans="1:17" s="54" customFormat="1" x14ac:dyDescent="0.15">
      <c r="A48" s="135"/>
      <c r="B48" s="69"/>
      <c r="C48" s="125"/>
      <c r="D48" s="113"/>
      <c r="E48" s="125"/>
      <c r="F48" s="125"/>
      <c r="G48" s="125"/>
      <c r="H48" s="125"/>
      <c r="I48" s="125"/>
      <c r="J48" s="155"/>
      <c r="K48" s="155"/>
      <c r="L48" s="125"/>
      <c r="M48" s="120" t="s">
        <v>160</v>
      </c>
      <c r="N48" s="125"/>
      <c r="O48" s="125"/>
      <c r="P48" s="125"/>
      <c r="Q48" s="133"/>
    </row>
    <row r="49" spans="1:17" s="54" customFormat="1" ht="8.4499999999999993" customHeight="1" x14ac:dyDescent="0.15">
      <c r="A49" s="135"/>
      <c r="B49" s="69"/>
      <c r="C49" s="125"/>
      <c r="D49" s="113"/>
      <c r="E49" s="125"/>
      <c r="F49" s="125"/>
      <c r="G49" s="125"/>
      <c r="H49" s="125"/>
      <c r="I49" s="125"/>
      <c r="J49" s="155"/>
      <c r="K49" s="155"/>
      <c r="L49" s="125"/>
      <c r="M49" s="125"/>
      <c r="N49" s="125"/>
      <c r="O49" s="125"/>
      <c r="P49" s="125"/>
      <c r="Q49" s="133"/>
    </row>
    <row r="50" spans="1:17" x14ac:dyDescent="0.15">
      <c r="A50" s="95" t="s">
        <v>98</v>
      </c>
      <c r="B50" s="126"/>
      <c r="C50" s="120" t="s">
        <v>139</v>
      </c>
      <c r="D50" s="125"/>
      <c r="E50" s="125"/>
      <c r="F50" s="125"/>
      <c r="G50" s="125"/>
      <c r="H50" s="125"/>
      <c r="I50" s="125"/>
      <c r="J50" s="192"/>
      <c r="K50" s="192"/>
      <c r="L50" s="125"/>
      <c r="M50" s="125"/>
      <c r="N50" s="125"/>
      <c r="O50" s="125"/>
      <c r="P50" s="131"/>
      <c r="Q50" s="132"/>
    </row>
    <row r="51" spans="1:17" s="54" customFormat="1" ht="8.4499999999999993" customHeight="1" x14ac:dyDescent="0.15">
      <c r="A51" s="135"/>
      <c r="B51" s="69"/>
      <c r="C51" s="125"/>
      <c r="D51" s="113"/>
      <c r="E51" s="125"/>
      <c r="F51" s="125"/>
      <c r="G51" s="125"/>
      <c r="H51" s="125"/>
      <c r="I51" s="125"/>
      <c r="J51" s="155"/>
      <c r="K51" s="155"/>
      <c r="L51" s="125"/>
      <c r="M51" s="125"/>
      <c r="N51" s="125"/>
      <c r="O51" s="125"/>
      <c r="P51" s="125"/>
      <c r="Q51" s="133"/>
    </row>
    <row r="52" spans="1:17" x14ac:dyDescent="0.15">
      <c r="A52" s="98" t="s">
        <v>164</v>
      </c>
      <c r="B52" s="69"/>
      <c r="C52" s="131"/>
      <c r="D52" s="119" t="s">
        <v>160</v>
      </c>
      <c r="E52" s="130"/>
      <c r="F52" s="125"/>
      <c r="G52" s="125"/>
      <c r="H52" s="125"/>
      <c r="I52" s="125"/>
      <c r="J52" s="192"/>
      <c r="K52" s="192"/>
      <c r="L52" s="130"/>
      <c r="M52" s="130"/>
      <c r="N52" s="130"/>
      <c r="O52" s="130"/>
      <c r="P52" s="131"/>
      <c r="Q52" s="132"/>
    </row>
    <row r="53" spans="1:17" s="124" customFormat="1" x14ac:dyDescent="0.15">
      <c r="A53" s="97"/>
      <c r="B53" s="69"/>
      <c r="C53" s="131"/>
      <c r="D53" s="119" t="s">
        <v>139</v>
      </c>
      <c r="E53" s="130"/>
      <c r="F53" s="125"/>
      <c r="G53" s="125"/>
      <c r="H53" s="125"/>
      <c r="I53" s="125"/>
      <c r="J53" s="155"/>
      <c r="K53" s="155"/>
      <c r="L53" s="125"/>
      <c r="M53" s="125"/>
      <c r="N53" s="125"/>
      <c r="O53" s="125"/>
      <c r="P53" s="131"/>
      <c r="Q53" s="132"/>
    </row>
    <row r="54" spans="1:17" s="54" customFormat="1" ht="8.4499999999999993" customHeight="1" x14ac:dyDescent="0.15">
      <c r="A54" s="135"/>
      <c r="B54" s="69"/>
      <c r="C54" s="125"/>
      <c r="D54" s="113"/>
      <c r="E54" s="125"/>
      <c r="F54" s="125"/>
      <c r="G54" s="125"/>
      <c r="H54" s="125"/>
      <c r="I54" s="125"/>
      <c r="J54" s="155"/>
      <c r="K54" s="155"/>
      <c r="L54" s="125"/>
      <c r="M54" s="125"/>
      <c r="N54" s="125"/>
      <c r="O54" s="125"/>
      <c r="P54" s="125"/>
      <c r="Q54" s="133"/>
    </row>
    <row r="55" spans="1:17" x14ac:dyDescent="0.15">
      <c r="A55" s="98" t="s">
        <v>150</v>
      </c>
      <c r="B55" s="126"/>
      <c r="C55" s="131"/>
      <c r="D55" s="130"/>
      <c r="E55" s="131"/>
      <c r="F55" s="119" t="s">
        <v>140</v>
      </c>
      <c r="G55" s="119" t="s">
        <v>140</v>
      </c>
      <c r="H55" s="131"/>
      <c r="I55" s="131"/>
      <c r="J55" s="156"/>
      <c r="K55" s="156"/>
      <c r="L55" s="131"/>
      <c r="M55" s="131"/>
      <c r="N55" s="131"/>
      <c r="O55" s="131"/>
      <c r="P55" s="131"/>
      <c r="Q55" s="132"/>
    </row>
    <row r="56" spans="1:17" x14ac:dyDescent="0.15">
      <c r="A56" s="118"/>
      <c r="B56" s="126"/>
      <c r="C56" s="131"/>
      <c r="D56" s="130"/>
      <c r="E56" s="131"/>
      <c r="F56" s="119" t="s">
        <v>172</v>
      </c>
      <c r="G56" s="119" t="s">
        <v>172</v>
      </c>
      <c r="H56" s="131"/>
      <c r="I56" s="131"/>
      <c r="J56" s="156"/>
      <c r="K56" s="156"/>
      <c r="L56" s="131"/>
      <c r="M56" s="131"/>
      <c r="N56" s="131"/>
      <c r="O56" s="131"/>
      <c r="P56" s="131"/>
      <c r="Q56" s="132"/>
    </row>
    <row r="57" spans="1:17" ht="8.4499999999999993" customHeight="1" x14ac:dyDescent="0.15">
      <c r="A57" s="118"/>
      <c r="B57" s="126"/>
      <c r="C57" s="131"/>
      <c r="D57" s="130"/>
      <c r="E57" s="131"/>
      <c r="F57" s="131"/>
      <c r="G57" s="131"/>
      <c r="H57" s="131"/>
      <c r="I57" s="131"/>
      <c r="J57" s="156"/>
      <c r="K57" s="156"/>
      <c r="L57" s="131"/>
      <c r="M57" s="131"/>
      <c r="N57" s="131"/>
      <c r="O57" s="131"/>
      <c r="P57" s="131"/>
      <c r="Q57" s="132"/>
    </row>
    <row r="58" spans="1:17" x14ac:dyDescent="0.15">
      <c r="A58" s="98" t="s">
        <v>151</v>
      </c>
      <c r="B58" s="126"/>
      <c r="C58" s="131"/>
      <c r="D58" s="130"/>
      <c r="E58" s="131"/>
      <c r="F58" s="119" t="s">
        <v>131</v>
      </c>
      <c r="G58" s="119" t="s">
        <v>131</v>
      </c>
      <c r="H58" s="131"/>
      <c r="I58" s="131"/>
      <c r="J58" s="156"/>
      <c r="K58" s="156"/>
      <c r="L58" s="131"/>
      <c r="M58" s="131"/>
      <c r="N58" s="131"/>
      <c r="O58" s="131"/>
      <c r="P58" s="131"/>
      <c r="Q58" s="132"/>
    </row>
    <row r="59" spans="1:17" x14ac:dyDescent="0.15">
      <c r="A59" s="118"/>
      <c r="B59" s="126"/>
      <c r="C59" s="131"/>
      <c r="D59" s="130"/>
      <c r="E59" s="131"/>
      <c r="F59" s="119" t="s">
        <v>130</v>
      </c>
      <c r="G59" s="119" t="s">
        <v>130</v>
      </c>
      <c r="H59" s="131"/>
      <c r="I59" s="131"/>
      <c r="J59" s="156"/>
      <c r="K59" s="156"/>
      <c r="L59" s="131"/>
      <c r="M59" s="131"/>
      <c r="N59" s="131"/>
      <c r="O59" s="131"/>
      <c r="P59" s="131"/>
      <c r="Q59" s="132"/>
    </row>
    <row r="60" spans="1:17" ht="8.4499999999999993" customHeight="1" x14ac:dyDescent="0.15">
      <c r="A60" s="118"/>
      <c r="B60" s="126"/>
      <c r="C60" s="131"/>
      <c r="D60" s="130"/>
      <c r="E60" s="131"/>
      <c r="F60" s="131"/>
      <c r="G60" s="131"/>
      <c r="H60" s="131"/>
      <c r="I60" s="131"/>
      <c r="J60" s="156"/>
      <c r="K60" s="156"/>
      <c r="L60" s="131"/>
      <c r="M60" s="131"/>
      <c r="N60" s="131"/>
      <c r="O60" s="131"/>
      <c r="P60" s="131"/>
      <c r="Q60" s="132"/>
    </row>
    <row r="61" spans="1:17" hidden="1" x14ac:dyDescent="0.15">
      <c r="A61" s="173" t="s">
        <v>152</v>
      </c>
      <c r="B61" s="126"/>
      <c r="C61" s="131"/>
      <c r="D61" s="130"/>
      <c r="E61" s="131"/>
      <c r="F61" s="119"/>
      <c r="G61" s="119"/>
      <c r="H61" s="131"/>
      <c r="I61" s="131"/>
      <c r="J61" s="156"/>
      <c r="K61" s="156"/>
      <c r="L61" s="131"/>
      <c r="M61" s="131"/>
      <c r="N61" s="131"/>
      <c r="O61" s="131"/>
      <c r="P61" s="131"/>
      <c r="Q61" s="132"/>
    </row>
    <row r="62" spans="1:17" hidden="1" x14ac:dyDescent="0.15">
      <c r="A62" s="118"/>
      <c r="B62" s="126"/>
      <c r="C62" s="131"/>
      <c r="D62" s="130"/>
      <c r="E62" s="131"/>
      <c r="F62" s="119"/>
      <c r="G62" s="119"/>
      <c r="H62" s="131"/>
      <c r="I62" s="131"/>
      <c r="J62" s="156"/>
      <c r="K62" s="156"/>
      <c r="L62" s="131"/>
      <c r="M62" s="131"/>
      <c r="N62" s="131"/>
      <c r="O62" s="131"/>
      <c r="P62" s="131"/>
      <c r="Q62" s="132"/>
    </row>
    <row r="63" spans="1:17" ht="8.4499999999999993" hidden="1" customHeight="1" x14ac:dyDescent="0.15">
      <c r="A63" s="118"/>
      <c r="B63" s="126"/>
      <c r="C63" s="131"/>
      <c r="D63" s="130"/>
      <c r="E63" s="131"/>
      <c r="F63" s="131"/>
      <c r="G63" s="131"/>
      <c r="H63" s="131"/>
      <c r="I63" s="131"/>
      <c r="J63" s="156"/>
      <c r="K63" s="156"/>
      <c r="L63" s="131"/>
      <c r="M63" s="131"/>
      <c r="N63" s="131"/>
      <c r="O63" s="131"/>
      <c r="P63" s="131"/>
      <c r="Q63" s="132"/>
    </row>
    <row r="64" spans="1:17" x14ac:dyDescent="0.15">
      <c r="A64" s="98" t="s">
        <v>119</v>
      </c>
      <c r="B64" s="126"/>
      <c r="C64" s="131"/>
      <c r="D64" s="130"/>
      <c r="E64" s="131"/>
      <c r="F64" s="130"/>
      <c r="G64" s="130"/>
      <c r="H64" s="131"/>
      <c r="I64" s="131"/>
      <c r="J64" s="183" t="s">
        <v>130</v>
      </c>
      <c r="K64" s="183" t="s">
        <v>130</v>
      </c>
      <c r="L64" s="131"/>
      <c r="M64" s="131"/>
      <c r="N64" s="131"/>
      <c r="O64" s="131"/>
      <c r="P64" s="131"/>
      <c r="Q64" s="132"/>
    </row>
    <row r="65" spans="1:17" x14ac:dyDescent="0.15">
      <c r="A65" s="118"/>
      <c r="B65" s="126"/>
      <c r="C65" s="131"/>
      <c r="D65" s="130"/>
      <c r="E65" s="131"/>
      <c r="F65" s="130"/>
      <c r="G65" s="130"/>
      <c r="H65" s="131"/>
      <c r="I65" s="131"/>
      <c r="J65" s="183" t="s">
        <v>131</v>
      </c>
      <c r="K65" s="183" t="s">
        <v>131</v>
      </c>
      <c r="L65" s="131"/>
      <c r="M65" s="131"/>
      <c r="N65" s="131"/>
      <c r="O65" s="131"/>
      <c r="P65" s="131"/>
      <c r="Q65" s="132"/>
    </row>
    <row r="66" spans="1:17" ht="8.4499999999999993" customHeight="1" x14ac:dyDescent="0.15">
      <c r="A66" s="118"/>
      <c r="B66" s="126"/>
      <c r="C66" s="131"/>
      <c r="D66" s="130"/>
      <c r="E66" s="131"/>
      <c r="F66" s="130"/>
      <c r="G66" s="130"/>
      <c r="H66" s="131"/>
      <c r="I66" s="131"/>
      <c r="J66" s="131"/>
      <c r="K66" s="131"/>
      <c r="L66" s="131"/>
      <c r="M66" s="131"/>
      <c r="N66" s="131"/>
      <c r="O66" s="131"/>
      <c r="P66" s="131"/>
      <c r="Q66" s="132"/>
    </row>
    <row r="67" spans="1:17" hidden="1" x14ac:dyDescent="0.15">
      <c r="A67" s="98" t="s">
        <v>120</v>
      </c>
      <c r="B67" s="126"/>
      <c r="C67" s="131"/>
      <c r="D67" s="130"/>
      <c r="E67" s="131"/>
      <c r="F67" s="130"/>
      <c r="G67" s="130"/>
      <c r="H67" s="131"/>
      <c r="I67" s="131"/>
      <c r="J67" s="119"/>
      <c r="K67" s="119"/>
      <c r="L67" s="131"/>
      <c r="M67" s="131"/>
      <c r="N67" s="131"/>
      <c r="O67" s="131"/>
      <c r="P67" s="131"/>
      <c r="Q67" s="132"/>
    </row>
    <row r="68" spans="1:17" hidden="1" x14ac:dyDescent="0.15">
      <c r="A68" s="118"/>
      <c r="B68" s="126"/>
      <c r="C68" s="131"/>
      <c r="D68" s="130"/>
      <c r="E68" s="131"/>
      <c r="F68" s="130"/>
      <c r="G68" s="130"/>
      <c r="H68" s="131"/>
      <c r="I68" s="131"/>
      <c r="J68" s="119"/>
      <c r="K68" s="119"/>
      <c r="L68" s="131"/>
      <c r="M68" s="131"/>
      <c r="N68" s="131"/>
      <c r="O68" s="131"/>
      <c r="P68" s="131"/>
      <c r="Q68" s="132"/>
    </row>
    <row r="69" spans="1:17" ht="8.4499999999999993" hidden="1" customHeight="1" x14ac:dyDescent="0.15">
      <c r="A69" s="118"/>
      <c r="B69" s="126"/>
      <c r="C69" s="131"/>
      <c r="D69" s="130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2"/>
    </row>
    <row r="70" spans="1:17" x14ac:dyDescent="0.15">
      <c r="A70" s="194" t="s">
        <v>167</v>
      </c>
      <c r="B70" s="208" t="s">
        <v>129</v>
      </c>
      <c r="C70" s="208"/>
      <c r="D70" s="208"/>
      <c r="E70" s="208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31"/>
      <c r="Q70" s="132"/>
    </row>
    <row r="71" spans="1:17" s="124" customFormat="1" x14ac:dyDescent="0.15">
      <c r="A71" s="195"/>
      <c r="B71" s="208" t="s">
        <v>130</v>
      </c>
      <c r="C71" s="208"/>
      <c r="D71" s="208"/>
      <c r="E71" s="208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31"/>
      <c r="Q71" s="132"/>
    </row>
    <row r="72" spans="1:17" s="124" customFormat="1" x14ac:dyDescent="0.15">
      <c r="A72" s="195"/>
      <c r="B72" s="208" t="s">
        <v>131</v>
      </c>
      <c r="C72" s="208"/>
      <c r="D72" s="208"/>
      <c r="E72" s="208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31"/>
      <c r="Q72" s="132"/>
    </row>
    <row r="73" spans="1:17" ht="8.4499999999999993" customHeight="1" x14ac:dyDescent="0.15">
      <c r="A73" s="73"/>
      <c r="B73" s="126"/>
      <c r="C73" s="131"/>
      <c r="D73" s="130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31"/>
      <c r="Q73" s="132"/>
    </row>
    <row r="74" spans="1:17" x14ac:dyDescent="0.15">
      <c r="A74" s="100" t="s">
        <v>165</v>
      </c>
      <c r="B74" s="69"/>
      <c r="C74" s="125"/>
      <c r="D74" s="130"/>
      <c r="E74" s="125"/>
      <c r="F74" s="119" t="s">
        <v>149</v>
      </c>
      <c r="G74" s="119" t="s">
        <v>149</v>
      </c>
      <c r="H74" s="119" t="s">
        <v>149</v>
      </c>
      <c r="I74" s="119" t="s">
        <v>149</v>
      </c>
      <c r="J74" s="119" t="s">
        <v>149</v>
      </c>
      <c r="K74" s="119" t="s">
        <v>149</v>
      </c>
      <c r="L74" s="119" t="s">
        <v>149</v>
      </c>
      <c r="M74" s="119" t="s">
        <v>149</v>
      </c>
      <c r="N74" s="119" t="s">
        <v>149</v>
      </c>
      <c r="O74" s="119" t="s">
        <v>149</v>
      </c>
      <c r="P74" s="131"/>
      <c r="Q74" s="132"/>
    </row>
    <row r="75" spans="1:17" s="54" customFormat="1" ht="8.4499999999999993" customHeight="1" x14ac:dyDescent="0.15">
      <c r="A75" s="135"/>
      <c r="B75" s="69"/>
      <c r="C75" s="125"/>
      <c r="D75" s="113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33"/>
    </row>
    <row r="76" spans="1:17" s="54" customFormat="1" hidden="1" x14ac:dyDescent="0.25">
      <c r="A76" s="174" t="s">
        <v>113</v>
      </c>
      <c r="B76" s="122"/>
      <c r="C76" s="122"/>
      <c r="D76" s="122"/>
      <c r="E76" s="122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33"/>
    </row>
    <row r="77" spans="1:17" s="54" customFormat="1" ht="8.4499999999999993" hidden="1" customHeight="1" x14ac:dyDescent="0.25">
      <c r="A77" s="175"/>
      <c r="B77" s="69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33"/>
    </row>
    <row r="78" spans="1:17" s="54" customFormat="1" hidden="1" x14ac:dyDescent="0.25">
      <c r="A78" s="174" t="s">
        <v>57</v>
      </c>
      <c r="B78" s="180"/>
      <c r="C78" s="122"/>
      <c r="D78" s="122"/>
      <c r="E78" s="122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33"/>
    </row>
    <row r="79" spans="1:17" s="54" customFormat="1" ht="8.4499999999999993" hidden="1" customHeight="1" x14ac:dyDescent="0.25">
      <c r="A79" s="93"/>
      <c r="B79" s="69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33"/>
    </row>
    <row r="80" spans="1:17" s="54" customFormat="1" x14ac:dyDescent="0.15">
      <c r="A80" s="100" t="s">
        <v>116</v>
      </c>
      <c r="B80" s="119" t="s">
        <v>138</v>
      </c>
      <c r="C80" s="119" t="s">
        <v>138</v>
      </c>
      <c r="D80" s="119" t="s">
        <v>138</v>
      </c>
      <c r="E80" s="119" t="s">
        <v>138</v>
      </c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33"/>
    </row>
    <row r="81" spans="1:17" s="54" customFormat="1" x14ac:dyDescent="0.15">
      <c r="A81" s="135"/>
      <c r="B81" s="177" t="s">
        <v>141</v>
      </c>
      <c r="C81" s="119" t="s">
        <v>141</v>
      </c>
      <c r="D81" s="119" t="s">
        <v>141</v>
      </c>
      <c r="E81" s="119" t="s">
        <v>141</v>
      </c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33"/>
    </row>
    <row r="82" spans="1:17" s="54" customFormat="1" ht="8.4499999999999993" customHeight="1" x14ac:dyDescent="0.15">
      <c r="A82" s="135"/>
      <c r="B82" s="69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33"/>
    </row>
    <row r="83" spans="1:17" s="54" customFormat="1" x14ac:dyDescent="0.15">
      <c r="A83" s="100" t="s">
        <v>117</v>
      </c>
      <c r="B83" s="119" t="s">
        <v>172</v>
      </c>
      <c r="C83" s="119" t="s">
        <v>172</v>
      </c>
      <c r="D83" s="119" t="s">
        <v>172</v>
      </c>
      <c r="E83" s="119" t="s">
        <v>172</v>
      </c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33"/>
    </row>
    <row r="84" spans="1:17" s="54" customFormat="1" x14ac:dyDescent="0.15">
      <c r="A84" s="135"/>
      <c r="B84" s="177" t="s">
        <v>140</v>
      </c>
      <c r="C84" s="119" t="s">
        <v>140</v>
      </c>
      <c r="D84" s="119" t="s">
        <v>140</v>
      </c>
      <c r="E84" s="119" t="s">
        <v>140</v>
      </c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33"/>
    </row>
    <row r="85" spans="1:17" s="54" customFormat="1" ht="8.4499999999999993" customHeight="1" x14ac:dyDescent="0.15">
      <c r="A85" s="135"/>
      <c r="B85" s="69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33"/>
    </row>
    <row r="86" spans="1:17" s="54" customFormat="1" x14ac:dyDescent="0.15">
      <c r="A86" s="100" t="s">
        <v>187</v>
      </c>
      <c r="B86" s="119" t="s">
        <v>132</v>
      </c>
      <c r="C86" s="119" t="s">
        <v>132</v>
      </c>
      <c r="D86" s="119" t="s">
        <v>132</v>
      </c>
      <c r="E86" s="119" t="s">
        <v>132</v>
      </c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33"/>
    </row>
    <row r="87" spans="1:17" s="54" customFormat="1" x14ac:dyDescent="0.15">
      <c r="A87" s="135"/>
      <c r="B87" s="119"/>
      <c r="C87" s="119"/>
      <c r="D87" s="119"/>
      <c r="E87" s="119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33"/>
    </row>
    <row r="88" spans="1:17" s="54" customFormat="1" ht="8.4499999999999993" customHeight="1" x14ac:dyDescent="0.15">
      <c r="A88" s="135"/>
      <c r="B88" s="69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33"/>
    </row>
    <row r="89" spans="1:17" s="54" customFormat="1" hidden="1" x14ac:dyDescent="0.15">
      <c r="A89" s="176" t="s">
        <v>114</v>
      </c>
      <c r="B89" s="177"/>
      <c r="C89" s="119"/>
      <c r="D89" s="119"/>
      <c r="E89" s="119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33"/>
    </row>
    <row r="90" spans="1:17" s="54" customFormat="1" hidden="1" x14ac:dyDescent="0.15">
      <c r="A90" s="97"/>
      <c r="B90" s="181"/>
      <c r="C90" s="119"/>
      <c r="D90" s="119"/>
      <c r="E90" s="119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33"/>
    </row>
    <row r="91" spans="1:17" s="54" customFormat="1" ht="8.4499999999999993" hidden="1" customHeight="1" x14ac:dyDescent="0.15">
      <c r="A91" s="97"/>
      <c r="B91" s="69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33"/>
    </row>
    <row r="92" spans="1:17" s="54" customFormat="1" x14ac:dyDescent="0.15">
      <c r="A92" s="100" t="s">
        <v>115</v>
      </c>
      <c r="B92" s="177"/>
      <c r="C92" s="119"/>
      <c r="D92" s="119"/>
      <c r="E92" s="119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33"/>
    </row>
    <row r="93" spans="1:17" s="54" customFormat="1" x14ac:dyDescent="0.15">
      <c r="A93" s="135"/>
      <c r="B93" s="177" t="s">
        <v>147</v>
      </c>
      <c r="C93" s="119" t="s">
        <v>147</v>
      </c>
      <c r="D93" s="119" t="s">
        <v>147</v>
      </c>
      <c r="E93" s="119" t="s">
        <v>147</v>
      </c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33"/>
    </row>
    <row r="94" spans="1:17" s="54" customFormat="1" ht="8.4499999999999993" customHeight="1" x14ac:dyDescent="0.15">
      <c r="A94" s="135"/>
      <c r="B94" s="69"/>
      <c r="C94" s="125"/>
      <c r="D94" s="113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33"/>
    </row>
    <row r="95" spans="1:17" s="54" customFormat="1" x14ac:dyDescent="0.15">
      <c r="A95" s="98" t="s">
        <v>101</v>
      </c>
      <c r="B95" s="69"/>
      <c r="C95" s="125"/>
      <c r="D95" s="113"/>
      <c r="E95" s="125"/>
      <c r="F95" s="119" t="s">
        <v>132</v>
      </c>
      <c r="G95" s="119" t="s">
        <v>132</v>
      </c>
      <c r="H95" s="125"/>
      <c r="I95" s="125"/>
      <c r="J95" s="125"/>
      <c r="K95" s="125"/>
      <c r="L95" s="125"/>
      <c r="M95" s="125"/>
      <c r="N95" s="125"/>
      <c r="O95" s="125"/>
      <c r="P95" s="125"/>
      <c r="Q95" s="133"/>
    </row>
    <row r="96" spans="1:17" s="54" customFormat="1" x14ac:dyDescent="0.15">
      <c r="A96" s="135"/>
      <c r="B96" s="69"/>
      <c r="C96" s="125"/>
      <c r="D96" s="113"/>
      <c r="E96" s="125"/>
      <c r="F96" s="119" t="s">
        <v>145</v>
      </c>
      <c r="G96" s="119" t="s">
        <v>145</v>
      </c>
      <c r="H96" s="125"/>
      <c r="I96" s="125"/>
      <c r="J96" s="125"/>
      <c r="K96" s="125"/>
      <c r="L96" s="125"/>
      <c r="M96" s="125"/>
      <c r="N96" s="125"/>
      <c r="O96" s="125"/>
      <c r="P96" s="125"/>
      <c r="Q96" s="133"/>
    </row>
    <row r="97" spans="1:17" s="54" customFormat="1" ht="8.4499999999999993" customHeight="1" x14ac:dyDescent="0.15">
      <c r="A97" s="135"/>
      <c r="B97" s="69"/>
      <c r="C97" s="125"/>
      <c r="D97" s="113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33"/>
    </row>
    <row r="98" spans="1:17" s="54" customFormat="1" x14ac:dyDescent="0.15">
      <c r="A98" s="98" t="s">
        <v>102</v>
      </c>
      <c r="B98" s="69"/>
      <c r="C98" s="125"/>
      <c r="D98" s="113"/>
      <c r="E98" s="125"/>
      <c r="F98" s="119" t="s">
        <v>138</v>
      </c>
      <c r="G98" s="119" t="s">
        <v>138</v>
      </c>
      <c r="H98" s="125"/>
      <c r="I98" s="125"/>
      <c r="J98" s="125"/>
      <c r="K98" s="125"/>
      <c r="L98" s="125"/>
      <c r="M98" s="125"/>
      <c r="N98" s="125"/>
      <c r="O98" s="125"/>
      <c r="P98" s="125"/>
      <c r="Q98" s="133"/>
    </row>
    <row r="99" spans="1:17" s="54" customFormat="1" x14ac:dyDescent="0.15">
      <c r="A99" s="135"/>
      <c r="B99" s="69"/>
      <c r="C99" s="125"/>
      <c r="D99" s="113"/>
      <c r="E99" s="125"/>
      <c r="F99" s="119" t="s">
        <v>141</v>
      </c>
      <c r="G99" s="119" t="s">
        <v>141</v>
      </c>
      <c r="H99" s="125"/>
      <c r="I99" s="125"/>
      <c r="J99" s="125"/>
      <c r="K99" s="125"/>
      <c r="L99" s="125"/>
      <c r="M99" s="125"/>
      <c r="N99" s="125"/>
      <c r="O99" s="125"/>
      <c r="P99" s="125"/>
      <c r="Q99" s="133"/>
    </row>
    <row r="100" spans="1:17" s="54" customFormat="1" ht="8.4499999999999993" customHeight="1" x14ac:dyDescent="0.15">
      <c r="A100" s="135"/>
      <c r="B100" s="69"/>
      <c r="C100" s="125"/>
      <c r="D100" s="113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33"/>
    </row>
    <row r="101" spans="1:17" s="54" customFormat="1" ht="19.5" thickBot="1" x14ac:dyDescent="0.2">
      <c r="A101" s="98" t="s">
        <v>118</v>
      </c>
      <c r="B101" s="69"/>
      <c r="C101" s="125"/>
      <c r="D101" s="113"/>
      <c r="E101" s="125"/>
      <c r="F101" s="113"/>
      <c r="G101" s="113"/>
      <c r="H101" s="119" t="s">
        <v>131</v>
      </c>
      <c r="I101" s="119" t="s">
        <v>131</v>
      </c>
      <c r="J101" s="125"/>
      <c r="K101" s="125"/>
      <c r="L101" s="113"/>
      <c r="M101" s="125"/>
      <c r="N101" s="125"/>
      <c r="O101" s="125"/>
      <c r="P101" s="125"/>
      <c r="Q101" s="133"/>
    </row>
    <row r="102" spans="1:17" s="54" customFormat="1" ht="19.5" thickBot="1" x14ac:dyDescent="0.2">
      <c r="A102" s="135"/>
      <c r="B102" s="69"/>
      <c r="C102" s="125"/>
      <c r="D102" s="113"/>
      <c r="E102" s="125"/>
      <c r="F102" s="113"/>
      <c r="G102" s="113"/>
      <c r="H102" s="119" t="s">
        <v>130</v>
      </c>
      <c r="I102" s="119" t="s">
        <v>130</v>
      </c>
      <c r="J102" s="125"/>
      <c r="K102" s="125"/>
      <c r="L102" s="113"/>
      <c r="M102" s="125"/>
      <c r="N102" s="125"/>
      <c r="O102" s="210" t="s">
        <v>184</v>
      </c>
      <c r="P102" s="211"/>
      <c r="Q102" s="133"/>
    </row>
    <row r="103" spans="1:17" s="54" customFormat="1" ht="8.4499999999999993" customHeight="1" x14ac:dyDescent="0.15">
      <c r="A103" s="135"/>
      <c r="B103" s="69"/>
      <c r="C103" s="125"/>
      <c r="D103" s="113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33"/>
    </row>
    <row r="104" spans="1:17" s="54" customFormat="1" x14ac:dyDescent="0.15">
      <c r="A104" s="98" t="s">
        <v>62</v>
      </c>
      <c r="B104" s="69"/>
      <c r="C104" s="113"/>
      <c r="D104" s="113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19" t="s">
        <v>129</v>
      </c>
      <c r="P104" s="119" t="s">
        <v>129</v>
      </c>
      <c r="Q104" s="133"/>
    </row>
    <row r="105" spans="1:17" s="54" customFormat="1" x14ac:dyDescent="0.15">
      <c r="A105" s="135"/>
      <c r="B105" s="69"/>
      <c r="C105" s="125"/>
      <c r="D105" s="113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19" t="s">
        <v>171</v>
      </c>
      <c r="P105" s="119" t="s">
        <v>171</v>
      </c>
      <c r="Q105" s="133"/>
    </row>
    <row r="106" spans="1:17" s="54" customFormat="1" x14ac:dyDescent="0.15">
      <c r="A106" s="135"/>
      <c r="B106" s="69"/>
      <c r="C106" s="125"/>
      <c r="D106" s="113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19" t="s">
        <v>145</v>
      </c>
      <c r="P106" s="119" t="s">
        <v>145</v>
      </c>
      <c r="Q106" s="133"/>
    </row>
    <row r="107" spans="1:17" s="54" customFormat="1" x14ac:dyDescent="0.15">
      <c r="A107" s="135"/>
      <c r="B107" s="69"/>
      <c r="C107" s="125"/>
      <c r="D107" s="113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19" t="s">
        <v>128</v>
      </c>
      <c r="P107" s="119" t="s">
        <v>128</v>
      </c>
      <c r="Q107" s="133"/>
    </row>
    <row r="108" spans="1:17" s="54" customFormat="1" x14ac:dyDescent="0.15">
      <c r="A108" s="135"/>
      <c r="B108" s="69"/>
      <c r="C108" s="125"/>
      <c r="D108" s="113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19" t="s">
        <v>175</v>
      </c>
      <c r="P108" s="119" t="s">
        <v>175</v>
      </c>
      <c r="Q108" s="133"/>
    </row>
    <row r="109" spans="1:17" s="54" customFormat="1" x14ac:dyDescent="0.15">
      <c r="A109" s="135"/>
      <c r="B109" s="69"/>
      <c r="C109" s="125"/>
      <c r="D109" s="113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19"/>
      <c r="P109" s="119"/>
      <c r="Q109" s="133"/>
    </row>
    <row r="110" spans="1:17" s="54" customFormat="1" ht="8.4499999999999993" customHeight="1" x14ac:dyDescent="0.15">
      <c r="A110" s="135"/>
      <c r="B110" s="69"/>
      <c r="C110" s="125"/>
      <c r="D110" s="113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33"/>
    </row>
    <row r="111" spans="1:17" x14ac:dyDescent="0.25">
      <c r="A111" s="101" t="s">
        <v>63</v>
      </c>
      <c r="B111" s="69"/>
      <c r="C111" s="131"/>
      <c r="D111" s="130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19" t="s">
        <v>180</v>
      </c>
      <c r="P111" s="119" t="s">
        <v>180</v>
      </c>
      <c r="Q111" s="132"/>
    </row>
    <row r="112" spans="1:17" x14ac:dyDescent="0.25">
      <c r="A112" s="93"/>
      <c r="B112" s="69"/>
      <c r="C112" s="131"/>
      <c r="D112" s="130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19" t="s">
        <v>181</v>
      </c>
      <c r="P112" s="119" t="s">
        <v>181</v>
      </c>
      <c r="Q112" s="132"/>
    </row>
    <row r="113" spans="1:17" s="54" customFormat="1" ht="9" customHeight="1" x14ac:dyDescent="0.25">
      <c r="A113" s="93"/>
      <c r="B113" s="69"/>
      <c r="C113" s="125"/>
      <c r="D113" s="113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33"/>
    </row>
    <row r="114" spans="1:17" s="54" customFormat="1" x14ac:dyDescent="0.25">
      <c r="A114" s="101" t="s">
        <v>146</v>
      </c>
      <c r="B114" s="69"/>
      <c r="C114" s="125"/>
      <c r="D114" s="113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19" t="s">
        <v>132</v>
      </c>
      <c r="P114" s="119" t="s">
        <v>132</v>
      </c>
      <c r="Q114" s="133"/>
    </row>
    <row r="115" spans="1:17" x14ac:dyDescent="0.25">
      <c r="A115" s="93"/>
      <c r="B115" s="69"/>
      <c r="C115" s="131"/>
      <c r="D115" s="130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19" t="s">
        <v>174</v>
      </c>
      <c r="P115" s="119" t="s">
        <v>174</v>
      </c>
      <c r="Q115" s="132"/>
    </row>
    <row r="116" spans="1:17" s="54" customFormat="1" ht="8.4499999999999993" customHeight="1" x14ac:dyDescent="0.25">
      <c r="A116" s="93"/>
      <c r="B116" s="69"/>
      <c r="C116" s="125"/>
      <c r="D116" s="113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33"/>
    </row>
    <row r="117" spans="1:17" s="54" customFormat="1" x14ac:dyDescent="0.15">
      <c r="A117" s="98" t="s">
        <v>9</v>
      </c>
      <c r="B117" s="69"/>
      <c r="C117" s="125"/>
      <c r="D117" s="113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19"/>
      <c r="P117" s="119" t="s">
        <v>135</v>
      </c>
      <c r="Q117" s="133"/>
    </row>
    <row r="118" spans="1:17" s="54" customFormat="1" x14ac:dyDescent="0.15">
      <c r="A118" s="135"/>
      <c r="B118" s="69"/>
      <c r="C118" s="125"/>
      <c r="D118" s="113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19"/>
      <c r="P118" s="119" t="s">
        <v>148</v>
      </c>
      <c r="Q118" s="133"/>
    </row>
    <row r="119" spans="1:17" s="54" customFormat="1" x14ac:dyDescent="0.15">
      <c r="A119" s="135"/>
      <c r="B119" s="69"/>
      <c r="C119" s="125"/>
      <c r="D119" s="113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19"/>
      <c r="P119" s="119"/>
      <c r="Q119" s="133"/>
    </row>
    <row r="120" spans="1:17" s="54" customFormat="1" ht="8.4499999999999993" customHeight="1" x14ac:dyDescent="0.15">
      <c r="A120" s="135"/>
      <c r="B120" s="69"/>
      <c r="C120" s="125"/>
      <c r="D120" s="113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33"/>
    </row>
    <row r="121" spans="1:17" s="54" customFormat="1" x14ac:dyDescent="0.15">
      <c r="A121" s="94" t="s">
        <v>11</v>
      </c>
      <c r="B121" s="69"/>
      <c r="C121" s="125"/>
      <c r="D121" s="113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0" t="s">
        <v>140</v>
      </c>
      <c r="P121" s="120" t="s">
        <v>140</v>
      </c>
      <c r="Q121" s="127" t="s">
        <v>140</v>
      </c>
    </row>
    <row r="122" spans="1:17" s="54" customFormat="1" x14ac:dyDescent="0.15">
      <c r="A122" s="135"/>
      <c r="B122" s="69"/>
      <c r="C122" s="125"/>
      <c r="D122" s="113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0" t="s">
        <v>131</v>
      </c>
      <c r="P122" s="120" t="s">
        <v>131</v>
      </c>
      <c r="Q122" s="127" t="s">
        <v>131</v>
      </c>
    </row>
    <row r="123" spans="1:17" s="54" customFormat="1" x14ac:dyDescent="0.15">
      <c r="A123" s="135"/>
      <c r="B123" s="69"/>
      <c r="C123" s="125"/>
      <c r="D123" s="113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0" t="s">
        <v>136</v>
      </c>
      <c r="P123" s="120" t="s">
        <v>136</v>
      </c>
      <c r="Q123" s="127" t="s">
        <v>136</v>
      </c>
    </row>
    <row r="124" spans="1:17" s="54" customFormat="1" x14ac:dyDescent="0.15">
      <c r="A124" s="135"/>
      <c r="B124" s="69"/>
      <c r="C124" s="125"/>
      <c r="D124" s="113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0" t="s">
        <v>182</v>
      </c>
      <c r="P124" s="120" t="s">
        <v>182</v>
      </c>
      <c r="Q124" s="127" t="s">
        <v>182</v>
      </c>
    </row>
    <row r="125" spans="1:17" s="54" customFormat="1" x14ac:dyDescent="0.15">
      <c r="A125" s="135"/>
      <c r="B125" s="69"/>
      <c r="C125" s="125"/>
      <c r="D125" s="113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0"/>
      <c r="P125" s="120"/>
      <c r="Q125" s="127"/>
    </row>
    <row r="126" spans="1:17" s="54" customFormat="1" x14ac:dyDescent="0.15">
      <c r="A126" s="135"/>
      <c r="B126" s="69"/>
      <c r="C126" s="125"/>
      <c r="D126" s="113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0"/>
      <c r="P126" s="120"/>
      <c r="Q126" s="127"/>
    </row>
    <row r="127" spans="1:17" s="54" customFormat="1" ht="8.4499999999999993" customHeight="1" x14ac:dyDescent="0.15">
      <c r="A127" s="135"/>
      <c r="B127" s="69"/>
      <c r="C127" s="125"/>
      <c r="D127" s="113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33"/>
    </row>
    <row r="128" spans="1:17" s="54" customFormat="1" hidden="1" x14ac:dyDescent="0.15">
      <c r="A128" s="172" t="s">
        <v>10</v>
      </c>
      <c r="B128" s="69"/>
      <c r="C128" s="125"/>
      <c r="D128" s="113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2"/>
      <c r="P128" s="122"/>
      <c r="Q128" s="123"/>
    </row>
    <row r="129" spans="1:17" s="54" customFormat="1" hidden="1" x14ac:dyDescent="0.15">
      <c r="A129" s="135"/>
      <c r="B129" s="69"/>
      <c r="C129" s="125"/>
      <c r="D129" s="113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2"/>
      <c r="P129" s="122"/>
      <c r="Q129" s="123"/>
    </row>
    <row r="130" spans="1:17" s="54" customFormat="1" hidden="1" x14ac:dyDescent="0.15">
      <c r="A130" s="135"/>
      <c r="B130" s="69"/>
      <c r="C130" s="125"/>
      <c r="D130" s="113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2"/>
      <c r="P130" s="122"/>
      <c r="Q130" s="123"/>
    </row>
    <row r="131" spans="1:17" s="54" customFormat="1" hidden="1" x14ac:dyDescent="0.15">
      <c r="A131" s="135"/>
      <c r="B131" s="69"/>
      <c r="C131" s="125"/>
      <c r="D131" s="113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2"/>
      <c r="P131" s="122"/>
      <c r="Q131" s="123"/>
    </row>
    <row r="132" spans="1:17" s="54" customFormat="1" hidden="1" x14ac:dyDescent="0.15">
      <c r="A132" s="135"/>
      <c r="B132" s="69"/>
      <c r="C132" s="125"/>
      <c r="D132" s="113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2"/>
      <c r="P132" s="122"/>
      <c r="Q132" s="123"/>
    </row>
    <row r="133" spans="1:17" s="54" customFormat="1" hidden="1" x14ac:dyDescent="0.15">
      <c r="A133" s="135"/>
      <c r="B133" s="69"/>
      <c r="C133" s="125"/>
      <c r="D133" s="113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2"/>
      <c r="P133" s="122"/>
      <c r="Q133" s="123"/>
    </row>
    <row r="134" spans="1:17" s="54" customFormat="1" ht="8.4499999999999993" hidden="1" customHeight="1" x14ac:dyDescent="0.15">
      <c r="A134" s="135"/>
      <c r="B134" s="69"/>
      <c r="C134" s="125"/>
      <c r="D134" s="113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33"/>
    </row>
    <row r="135" spans="1:17" s="54" customFormat="1" x14ac:dyDescent="0.15">
      <c r="A135" s="100" t="s">
        <v>12</v>
      </c>
      <c r="B135" s="69"/>
      <c r="C135" s="125"/>
      <c r="D135" s="113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19"/>
      <c r="Q135" s="121" t="s">
        <v>161</v>
      </c>
    </row>
    <row r="136" spans="1:17" x14ac:dyDescent="0.15">
      <c r="A136" s="74"/>
      <c r="B136" s="126"/>
      <c r="C136" s="131"/>
      <c r="D136" s="130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19"/>
      <c r="Q136" s="121" t="s">
        <v>145</v>
      </c>
    </row>
    <row r="137" spans="1:17" x14ac:dyDescent="0.15">
      <c r="A137" s="74"/>
      <c r="B137" s="126"/>
      <c r="C137" s="131"/>
      <c r="D137" s="130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19"/>
      <c r="Q137" s="121" t="s">
        <v>132</v>
      </c>
    </row>
    <row r="138" spans="1:17" x14ac:dyDescent="0.15">
      <c r="A138" s="74"/>
      <c r="B138" s="126"/>
      <c r="C138" s="131"/>
      <c r="D138" s="130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19"/>
      <c r="Q138" s="121" t="s">
        <v>180</v>
      </c>
    </row>
    <row r="139" spans="1:17" x14ac:dyDescent="0.15">
      <c r="A139" s="74"/>
      <c r="B139" s="126"/>
      <c r="C139" s="131"/>
      <c r="D139" s="130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19"/>
      <c r="Q139" s="121" t="s">
        <v>181</v>
      </c>
    </row>
    <row r="140" spans="1:17" ht="19.5" thickBot="1" x14ac:dyDescent="0.2">
      <c r="A140" s="75"/>
      <c r="B140" s="70"/>
      <c r="C140" s="134"/>
      <c r="D140" s="11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28"/>
      <c r="Q140" s="129"/>
    </row>
    <row r="141" spans="1:17" x14ac:dyDescent="0.15"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</row>
    <row r="142" spans="1:17" x14ac:dyDescent="0.15"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</row>
    <row r="143" spans="1:17" x14ac:dyDescent="0.15"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</row>
    <row r="144" spans="1:17" x14ac:dyDescent="0.15"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</row>
    <row r="145" spans="2:16" x14ac:dyDescent="0.1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</row>
    <row r="146" spans="2:16" x14ac:dyDescent="0.1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</row>
    <row r="147" spans="2:16" x14ac:dyDescent="0.1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</row>
    <row r="148" spans="2:16" x14ac:dyDescent="0.1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</row>
    <row r="149" spans="2:16" x14ac:dyDescent="0.1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</row>
  </sheetData>
  <mergeCells count="7">
    <mergeCell ref="B7:E7"/>
    <mergeCell ref="B6:Q6"/>
    <mergeCell ref="B70:E70"/>
    <mergeCell ref="M23:O23"/>
    <mergeCell ref="O102:P102"/>
    <mergeCell ref="B71:E71"/>
    <mergeCell ref="B72:E72"/>
  </mergeCells>
  <conditionalFormatting sqref="A76:A79 A70 A83:A135 A18:A60 A9:A14">
    <cfRule type="expression" dxfId="22" priority="37">
      <formula>IF($B9="Oui",1,0)</formula>
    </cfRule>
  </conditionalFormatting>
  <conditionalFormatting sqref="A74">
    <cfRule type="expression" dxfId="21" priority="39">
      <formula>IF($B73="Oui",1,0)</formula>
    </cfRule>
  </conditionalFormatting>
  <conditionalFormatting sqref="A75">
    <cfRule type="expression" dxfId="20" priority="43">
      <formula>IF($B25="Oui",1,0)</formula>
    </cfRule>
  </conditionalFormatting>
  <conditionalFormatting sqref="A15:A17">
    <cfRule type="expression" dxfId="19" priority="46">
      <formula>IF($E15="Oui",1,0)</formula>
    </cfRule>
  </conditionalFormatting>
  <conditionalFormatting sqref="A80:A82">
    <cfRule type="expression" dxfId="18" priority="6">
      <formula>IF($B80="Oui",1,0)</formula>
    </cfRule>
  </conditionalFormatting>
  <conditionalFormatting sqref="A64:A69">
    <cfRule type="expression" dxfId="17" priority="4">
      <formula>IF($B64="Oui",1,0)</formula>
    </cfRule>
  </conditionalFormatting>
  <conditionalFormatting sqref="A61:A63">
    <cfRule type="expression" dxfId="16" priority="3">
      <formula>IF($B61="Oui",1,0)</formula>
    </cfRule>
  </conditionalFormatting>
  <conditionalFormatting sqref="A8">
    <cfRule type="expression" dxfId="15" priority="2">
      <formula>IF($B8="Oui",1,0)</formula>
    </cfRule>
  </conditionalFormatting>
  <conditionalFormatting sqref="A71:A72">
    <cfRule type="expression" dxfId="14" priority="1">
      <formula>IF($B71="Oui",1,0)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38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G88"/>
  <sheetViews>
    <sheetView workbookViewId="0">
      <pane xSplit="2" ySplit="2" topLeftCell="C3" activePane="bottomRight" state="frozen"/>
      <selection pane="bottomLeft" activeCell="A3" sqref="A3"/>
      <selection pane="topRight" activeCell="C1" sqref="C1"/>
      <selection pane="bottomRight" activeCell="E15" sqref="E15"/>
    </sheetView>
  </sheetViews>
  <sheetFormatPr defaultColWidth="72.28125" defaultRowHeight="12.75" x14ac:dyDescent="0.15"/>
  <cols>
    <col min="1" max="1" width="48.140625" style="4" bestFit="1" customWidth="1"/>
    <col min="2" max="2" width="14.96875" style="4" bestFit="1" customWidth="1"/>
    <col min="3" max="3" width="14.96875" style="4" customWidth="1"/>
    <col min="4" max="4" width="16.046875" style="24" customWidth="1"/>
    <col min="5" max="5" width="15.5078125" style="24" bestFit="1" customWidth="1"/>
    <col min="6" max="6" width="11.73046875" style="24" bestFit="1" customWidth="1"/>
    <col min="7" max="7" width="9.57421875" style="24" bestFit="1" customWidth="1"/>
    <col min="8" max="16384" width="72.28125" style="4"/>
  </cols>
  <sheetData>
    <row r="1" spans="1:7" ht="13.15" customHeight="1" x14ac:dyDescent="0.15">
      <c r="A1" s="217" t="s">
        <v>22</v>
      </c>
      <c r="B1" s="217" t="s">
        <v>32</v>
      </c>
      <c r="C1" s="219" t="s">
        <v>33</v>
      </c>
      <c r="D1" s="215" t="s">
        <v>31</v>
      </c>
      <c r="E1" s="212" t="s">
        <v>30</v>
      </c>
      <c r="F1" s="213"/>
      <c r="G1" s="214"/>
    </row>
    <row r="2" spans="1:7" s="8" customFormat="1" ht="13.5" thickBot="1" x14ac:dyDescent="0.2">
      <c r="A2" s="218"/>
      <c r="B2" s="218"/>
      <c r="C2" s="220"/>
      <c r="D2" s="216"/>
      <c r="E2" s="26" t="s">
        <v>6</v>
      </c>
      <c r="F2" s="27" t="s">
        <v>29</v>
      </c>
      <c r="G2" s="28" t="s">
        <v>7</v>
      </c>
    </row>
    <row r="3" spans="1:7" x14ac:dyDescent="0.15">
      <c r="A3" s="4" t="str">
        <f>IF(ISBLANK('Liste des tâches'!B4),"",'Liste des tâches'!B4)</f>
        <v>Signalisation hors commune (2 équipes)</v>
      </c>
      <c r="B3" s="4">
        <f>IF(ISBLANK(VLOOKUP(A3,Tableau2[[#All],[Tâches]:[nb personnes nécessaires]],3,FALSE)),"",VLOOKUP(A3,Tableau2[[#All],[Tâches]:[nb personnes nécessaires]],3,FALSE))</f>
        <v>4</v>
      </c>
      <c r="D3" s="24" t="e">
        <f>IF(ISBLANK(VLOOKUP(A3,Tableau2[[#All],[Tâches]:[Jour d''exécution de la tâche]],4,FALSE)),"",VLOOKUP(A3,Tableau2[[#All],[Tâches]:[Jour d''exécution de la tâche]],4,FALSE))</f>
        <v>#N/A</v>
      </c>
      <c r="G3" s="24" t="s">
        <v>13</v>
      </c>
    </row>
    <row r="4" spans="1:7" x14ac:dyDescent="0.15">
      <c r="A4" s="4" t="str">
        <f>IF(ISBLANK('Liste des tâches'!B5),"",'Liste des tâches'!B5)</f>
        <v>Préparation buvette boulodrome (mise en place congélateur)</v>
      </c>
      <c r="B4" s="4">
        <f>IF(ISBLANK(VLOOKUP(A4,Tableau2[[#All],[Tâches]:[nb personnes nécessaires]],3,FALSE)),"",VLOOKUP(A4,Tableau2[[#All],[Tâches]:[nb personnes nécessaires]],3,FALSE))</f>
        <v>3</v>
      </c>
      <c r="D4" s="24" t="e">
        <f>IF(ISBLANK(VLOOKUP(A4,Tableau2[[#All],[Tâches]:[Jour d''exécution de la tâche]],4,FALSE)),"",VLOOKUP(A4,Tableau2[[#All],[Tâches]:[Jour d''exécution de la tâche]],4,FALSE))</f>
        <v>#N/A</v>
      </c>
      <c r="G4" s="24" t="s">
        <v>13</v>
      </c>
    </row>
    <row r="5" spans="1:7" x14ac:dyDescent="0.15">
      <c r="A5" s="4" t="str">
        <f>IF(ISBLANK('Liste des tâches'!B6),"",'Liste des tâches'!B6)</f>
        <v>Récupération camion et friteuses</v>
      </c>
      <c r="B5" s="4">
        <f>IF(ISBLANK(VLOOKUP(A5,Tableau2[[#All],[Tâches]:[nb personnes nécessaires]],3,FALSE)),"",VLOOKUP(A5,Tableau2[[#All],[Tâches]:[nb personnes nécessaires]],3,FALSE))</f>
        <v>2</v>
      </c>
      <c r="D5" s="24" t="e">
        <f>IF(ISBLANK(VLOOKUP(A5,Tableau2[[#All],[Tâches]:[Jour d''exécution de la tâche]],4,FALSE)),"",VLOOKUP(A5,Tableau2[[#All],[Tâches]:[Jour d''exécution de la tâche]],4,FALSE))</f>
        <v>#N/A</v>
      </c>
      <c r="G5" s="24" t="s">
        <v>13</v>
      </c>
    </row>
    <row r="6" spans="1:7" x14ac:dyDescent="0.15">
      <c r="A6" s="4" t="str">
        <f>IF(ISBLANK('Liste des tâches'!B7),"",'Liste des tâches'!B7)</f>
        <v>Récupération matériel alimentation (cave école)</v>
      </c>
      <c r="B6" s="4">
        <f>IF(ISBLANK(VLOOKUP(A6,Tableau2[[#All],[Tâches]:[nb personnes nécessaires]],3,FALSE)),"",VLOOKUP(A6,Tableau2[[#All],[Tâches]:[nb personnes nécessaires]],3,FALSE))</f>
        <v>2</v>
      </c>
      <c r="D6" s="24" t="e">
        <f>IF(ISBLANK(VLOOKUP(A6,Tableau2[[#All],[Tâches]:[Jour d''exécution de la tâche]],4,FALSE)),"",VLOOKUP(A6,Tableau2[[#All],[Tâches]:[Jour d''exécution de la tâche]],4,FALSE))</f>
        <v>#N/A</v>
      </c>
    </row>
    <row r="7" spans="1:7" x14ac:dyDescent="0.15">
      <c r="A7" s="4" t="str">
        <f>IF(ISBLANK('Liste des tâches'!B8),"",'Liste des tâches'!B8)</f>
        <v>Contrôle friteuses / gaz</v>
      </c>
      <c r="B7" s="4">
        <f>IF(ISBLANK(VLOOKUP(A7,Tableau2[[#All],[Tâches]:[nb personnes nécessaires]],3,FALSE)),"",VLOOKUP(A7,Tableau2[[#All],[Tâches]:[nb personnes nécessaires]],3,FALSE))</f>
        <v>1</v>
      </c>
      <c r="D7" s="24" t="e">
        <f>IF(ISBLANK(VLOOKUP(A7,Tableau2[[#All],[Tâches]:[Jour d''exécution de la tâche]],4,FALSE)),"",VLOOKUP(A7,Tableau2[[#All],[Tâches]:[Jour d''exécution de la tâche]],4,FALSE))</f>
        <v>#N/A</v>
      </c>
    </row>
    <row r="8" spans="1:7" x14ac:dyDescent="0.15">
      <c r="A8" s="4" t="str">
        <f>IF(ISBLANK('Liste des tâches'!B9),"",'Liste des tâches'!B9)</f>
        <v>Installation barrières (fin de journée)</v>
      </c>
      <c r="B8" s="4">
        <f>IF(ISBLANK(VLOOKUP(A8,Tableau2[[#All],[Tâches]:[nb personnes nécessaires]],3,FALSE)),"",VLOOKUP(A8,Tableau2[[#All],[Tâches]:[nb personnes nécessaires]],3,FALSE))</f>
        <v>6</v>
      </c>
      <c r="D8" s="24" t="e">
        <f>IF(ISBLANK(VLOOKUP(A8,Tableau2[[#All],[Tâches]:[Jour d''exécution de la tâche]],4,FALSE)),"",VLOOKUP(A8,Tableau2[[#All],[Tâches]:[Jour d''exécution de la tâche]],4,FALSE))</f>
        <v>#N/A</v>
      </c>
    </row>
    <row r="9" spans="1:7" x14ac:dyDescent="0.15">
      <c r="A9" s="4" t="str">
        <f>IF(ISBLANK('Liste des tâches'!B10),"",'Liste des tâches'!B10)</f>
        <v>Installation Grande Salle (tables…. fin de journée)</v>
      </c>
      <c r="B9" s="4">
        <f>IF(ISBLANK(VLOOKUP(A9,Tableau2[[#All],[Tâches]:[nb personnes nécessaires]],3,FALSE)),"",VLOOKUP(A9,Tableau2[[#All],[Tâches]:[nb personnes nécessaires]],3,FALSE))</f>
        <v>6</v>
      </c>
      <c r="D9" s="24" t="e">
        <f>IF(ISBLANK(VLOOKUP(A9,Tableau2[[#All],[Tâches]:[Jour d''exécution de la tâche]],4,FALSE)),"",VLOOKUP(A9,Tableau2[[#All],[Tâches]:[Jour d''exécution de la tâche]],4,FALSE))</f>
        <v>#N/A</v>
      </c>
      <c r="G9" s="24" t="s">
        <v>13</v>
      </c>
    </row>
    <row r="10" spans="1:7" x14ac:dyDescent="0.15">
      <c r="A10" s="4" t="str">
        <f>IF(ISBLANK('Liste des tâches'!B11),"",'Liste des tâches'!B11)</f>
        <v>Mise en place parking visiteurs Nivon</v>
      </c>
      <c r="B10" s="4">
        <f>IF(ISBLANK(VLOOKUP(A10,Tableau2[[#All],[Tâches]:[nb personnes nécessaires]],3,FALSE)),"",VLOOKUP(A10,Tableau2[[#All],[Tâches]:[nb personnes nécessaires]],3,FALSE))</f>
        <v>3</v>
      </c>
      <c r="D10" s="24" t="e">
        <f>IF(ISBLANK(VLOOKUP(A10,Tableau2[[#All],[Tâches]:[Jour d''exécution de la tâche]],4,FALSE)),"",VLOOKUP(A10,Tableau2[[#All],[Tâches]:[Jour d''exécution de la tâche]],4,FALSE))</f>
        <v>#N/A</v>
      </c>
      <c r="G10" s="24" t="s">
        <v>13</v>
      </c>
    </row>
    <row r="11" spans="1:7" x14ac:dyDescent="0.15">
      <c r="A11" s="4" t="str">
        <f>IF(ISBLANK('Liste des tâches'!B12),"",'Liste des tâches'!B12)</f>
        <v>Mise en place parking visiteurs stade</v>
      </c>
      <c r="B11" s="4">
        <f>IF(ISBLANK(VLOOKUP(A11,Tableau2[[#All],[Tâches]:[nb personnes nécessaires]],3,FALSE)),"",VLOOKUP(A11,Tableau2[[#All],[Tâches]:[nb personnes nécessaires]],3,FALSE))</f>
        <v>3</v>
      </c>
      <c r="D11" s="24" t="e">
        <f>IF(ISBLANK(VLOOKUP(A11,Tableau2[[#All],[Tâches]:[Jour d''exécution de la tâche]],4,FALSE)),"",VLOOKUP(A11,Tableau2[[#All],[Tâches]:[Jour d''exécution de la tâche]],4,FALSE))</f>
        <v>#N/A</v>
      </c>
      <c r="E11" s="24" t="s">
        <v>13</v>
      </c>
    </row>
    <row r="12" spans="1:7" x14ac:dyDescent="0.15">
      <c r="A12" s="4" t="str">
        <f>IF(ISBLANK('Liste des tâches'!B13),"",'Liste des tâches'!B13)</f>
        <v>Récupération Barnum (à priori déposé par DD)</v>
      </c>
      <c r="B12" s="4">
        <f>IF(ISBLANK(VLOOKUP(A12,Tableau2[[#All],[Tâches]:[nb personnes nécessaires]],3,FALSE)),"",VLOOKUP(A12,Tableau2[[#All],[Tâches]:[nb personnes nécessaires]],3,FALSE))</f>
        <v>2</v>
      </c>
      <c r="D12" s="24" t="e">
        <f>IF(ISBLANK(VLOOKUP(A12,Tableau2[[#All],[Tâches]:[Jour d''exécution de la tâche]],4,FALSE)),"",VLOOKUP(A12,Tableau2[[#All],[Tâches]:[Jour d''exécution de la tâche]],4,FALSE))</f>
        <v>#N/A</v>
      </c>
      <c r="E12" s="24" t="s">
        <v>13</v>
      </c>
    </row>
    <row r="13" spans="1:7" x14ac:dyDescent="0.15">
      <c r="A13" s="4" t="str">
        <f>IF(ISBLANK('Liste des tâches'!B14),"",'Liste des tâches'!B14)</f>
        <v>Récupération boisson et denrées</v>
      </c>
      <c r="B13" s="4">
        <f>IF(ISBLANK(VLOOKUP(A13,Tableau2[[#All],[Tâches]:[nb personnes nécessaires]],3,FALSE)),"",VLOOKUP(A13,Tableau2[[#All],[Tâches]:[nb personnes nécessaires]],3,FALSE))</f>
        <v>3</v>
      </c>
      <c r="D13" s="24" t="e">
        <f>IF(ISBLANK(VLOOKUP(A13,Tableau2[[#All],[Tâches]:[Jour d''exécution de la tâche]],4,FALSE)),"",VLOOKUP(A13,Tableau2[[#All],[Tâches]:[Jour d''exécution de la tâche]],4,FALSE))</f>
        <v>#N/A</v>
      </c>
      <c r="G13" s="24" t="s">
        <v>13</v>
      </c>
    </row>
    <row r="14" spans="1:7" x14ac:dyDescent="0.15">
      <c r="A14" s="4" t="str">
        <f>IF(ISBLANK('Liste des tâches'!B15),"",'Liste des tâches'!B15)</f>
        <v>Signalisation communes (fin de journée)</v>
      </c>
      <c r="B14" s="4">
        <f>IF(ISBLANK(VLOOKUP(A14,Tableau2[[#All],[Tâches]:[nb personnes nécessaires]],3,FALSE)),"",VLOOKUP(A14,Tableau2[[#All],[Tâches]:[nb personnes nécessaires]],3,FALSE))</f>
        <v>4</v>
      </c>
      <c r="D14" s="24" t="e">
        <f>IF(ISBLANK(VLOOKUP(A14,Tableau2[[#All],[Tâches]:[Jour d''exécution de la tâche]],4,FALSE)),"",VLOOKUP(A14,Tableau2[[#All],[Tâches]:[Jour d''exécution de la tâche]],4,FALSE))</f>
        <v>#N/A</v>
      </c>
      <c r="G14" s="24" t="s">
        <v>13</v>
      </c>
    </row>
    <row r="15" spans="1:7" x14ac:dyDescent="0.15">
      <c r="A15" s="4" t="str">
        <f>IF(ISBLANK('Liste des tâches'!B3),"",'Liste des tâches'!B3)</f>
        <v>Réceptions des barrières face piscine vers arret de bus (jeudi ? Vendredi ?)</v>
      </c>
      <c r="B15" s="4" t="str">
        <f>IF(ISBLANK(VLOOKUP(A15,Tableau2[[#All],[Tâches]:[nb personnes nécessaires]],3,FALSE)),"",VLOOKUP(A15,Tableau2[[#All],[Tâches]:[nb personnes nécessaires]],3,FALSE))</f>
        <v/>
      </c>
      <c r="D15" s="24" t="e">
        <f>IF(ISBLANK(VLOOKUP(A15,Tableau2[[#All],[Tâches]:[Jour d''exécution de la tâche]],4,FALSE)),"",VLOOKUP(A15,Tableau2[[#All],[Tâches]:[Jour d''exécution de la tâche]],4,FALSE))</f>
        <v>#N/A</v>
      </c>
      <c r="G15" s="24" t="s">
        <v>13</v>
      </c>
    </row>
    <row r="16" spans="1:7" x14ac:dyDescent="0.15">
      <c r="A16" s="4" t="str">
        <f>IF(ISBLANK('Liste des tâches'!B16),"",'Liste des tâches'!B16)</f>
        <v>Traçage exposants herbe</v>
      </c>
      <c r="B16" s="4">
        <f>IF(ISBLANK(VLOOKUP(A16,Tableau2[[#All],[Tâches]:[nb personnes nécessaires]],3,FALSE)),"",VLOOKUP(A16,Tableau2[[#All],[Tâches]:[nb personnes nécessaires]],3,FALSE))</f>
        <v>3</v>
      </c>
      <c r="D16" s="24" t="e">
        <f>IF(ISBLANK(VLOOKUP(A16,Tableau2[[#All],[Tâches]:[Jour d''exécution de la tâche]],4,FALSE)),"",VLOOKUP(A16,Tableau2[[#All],[Tâches]:[Jour d''exécution de la tâche]],4,FALSE))</f>
        <v>#N/A</v>
      </c>
      <c r="E16" s="24" t="s">
        <v>13</v>
      </c>
    </row>
    <row r="17" spans="1:7" x14ac:dyDescent="0.15">
      <c r="A17" s="4" t="str">
        <f>IF(ISBLANK('Liste des tâches'!B17),"",'Liste des tâches'!B17)</f>
        <v>Traçage exposants pharmacie + bibliothèque</v>
      </c>
      <c r="B17" s="4">
        <f>IF(ISBLANK(VLOOKUP(A17,Tableau2[[#All],[Tâches]:[nb personnes nécessaires]],3,FALSE)),"",VLOOKUP(A17,Tableau2[[#All],[Tâches]:[nb personnes nécessaires]],3,FALSE))</f>
        <v>3</v>
      </c>
      <c r="D17" s="24" t="e">
        <f>IF(ISBLANK(VLOOKUP(A17,Tableau2[[#All],[Tâches]:[Jour d''exécution de la tâche]],4,FALSE)),"",VLOOKUP(A17,Tableau2[[#All],[Tâches]:[Jour d''exécution de la tâche]],4,FALSE))</f>
        <v>#N/A</v>
      </c>
    </row>
    <row r="18" spans="1:7" x14ac:dyDescent="0.15">
      <c r="A18" s="4" t="str">
        <f>IF(ISBLANK('Liste des tâches'!B18),"",'Liste des tâches'!B18)</f>
        <v>Traçage exposants piscine</v>
      </c>
      <c r="B18" s="4">
        <f>IF(ISBLANK(VLOOKUP(A18,Tableau2[[#All],[Tâches]:[nb personnes nécessaires]],3,FALSE)),"",VLOOKUP(A18,Tableau2[[#All],[Tâches]:[nb personnes nécessaires]],3,FALSE))</f>
        <v>3</v>
      </c>
      <c r="D18" s="24" t="e">
        <f>IF(ISBLANK(VLOOKUP(A18,Tableau2[[#All],[Tâches]:[Jour d''exécution de la tâche]],4,FALSE)),"",VLOOKUP(A18,Tableau2[[#All],[Tâches]:[Jour d''exécution de la tâche]],4,FALSE))</f>
        <v>#N/A</v>
      </c>
      <c r="G18" s="24" t="s">
        <v>13</v>
      </c>
    </row>
    <row r="19" spans="1:7" x14ac:dyDescent="0.15">
      <c r="A19" s="4" t="str">
        <f>IF(ISBLANK('Liste des tâches'!B20),"",'Liste des tâches'!B20)</f>
        <v>Accueil barrières entre boulodrome et piscine (rotation toues les heures)</v>
      </c>
      <c r="B19" s="4">
        <f>IF(ISBLANK(VLOOKUP(A19,Tableau2[[#All],[Tâches]:[nb personnes nécessaires]],3,FALSE)),"",VLOOKUP(A19,Tableau2[[#All],[Tâches]:[nb personnes nécessaires]],3,FALSE))</f>
        <v>1</v>
      </c>
      <c r="D19" s="24" t="e">
        <f>IF(ISBLANK(VLOOKUP(A19,Tableau2[[#All],[Tâches]:[Jour d''exécution de la tâche]],4,FALSE)),"",VLOOKUP(A19,Tableau2[[#All],[Tâches]:[Jour d''exécution de la tâche]],4,FALSE))</f>
        <v>#N/A</v>
      </c>
      <c r="G19" s="24" t="s">
        <v>13</v>
      </c>
    </row>
    <row r="20" spans="1:7" x14ac:dyDescent="0.15">
      <c r="A20" s="4" t="str">
        <f>IF(ISBLANK('Liste des tâches'!B21),"",'Liste des tâches'!B21)</f>
        <v>Buvette Boulodrome (dès le début)</v>
      </c>
      <c r="B20" s="4">
        <f>IF(ISBLANK(VLOOKUP(A20,Tableau2[[#All],[Tâches]:[nb personnes nécessaires]],3,FALSE)),"",VLOOKUP(A20,Tableau2[[#All],[Tâches]:[nb personnes nécessaires]],3,FALSE))</f>
        <v>7</v>
      </c>
      <c r="D20" s="24" t="e">
        <f>IF(ISBLANK(VLOOKUP(A20,Tableau2[[#All],[Tâches]:[Jour d''exécution de la tâche]],4,FALSE)),"",VLOOKUP(A20,Tableau2[[#All],[Tâches]:[Jour d''exécution de la tâche]],4,FALSE))</f>
        <v>#N/A</v>
      </c>
      <c r="G20" s="24" t="s">
        <v>13</v>
      </c>
    </row>
    <row r="21" spans="1:7" x14ac:dyDescent="0.15">
      <c r="A21" s="4" t="str">
        <f>IF(ISBLANK('Liste des tâches'!B22),"",'Liste des tâches'!B22)</f>
        <v>Buvette salle du haut (dès 8h)</v>
      </c>
      <c r="B21" s="4">
        <f>IF(ISBLANK(VLOOKUP(A21,Tableau2[[#All],[Tâches]:[nb personnes nécessaires]],3,FALSE)),"",VLOOKUP(A21,Tableau2[[#All],[Tâches]:[nb personnes nécessaires]],3,FALSE))</f>
        <v>2</v>
      </c>
      <c r="D21" s="24" t="e">
        <f>IF(ISBLANK(VLOOKUP(A21,Tableau2[[#All],[Tâches]:[Jour d''exécution de la tâche]],4,FALSE)),"",VLOOKUP(A21,Tableau2[[#All],[Tâches]:[Jour d''exécution de la tâche]],4,FALSE))</f>
        <v>#N/A</v>
      </c>
      <c r="G21" s="24" t="s">
        <v>13</v>
      </c>
    </row>
    <row r="22" spans="1:7" x14ac:dyDescent="0.15">
      <c r="A22" s="4" t="str">
        <f>IF(ISBLANK('Liste des tâches'!B23),"",'Liste des tâches'!B23)</f>
        <v>Chercher croissant, préparation café, installation barnum</v>
      </c>
      <c r="B22" s="4">
        <f>IF(ISBLANK(VLOOKUP(A22,Tableau2[[#All],[Tâches]:[nb personnes nécessaires]],3,FALSE)),"",VLOOKUP(A22,Tableau2[[#All],[Tâches]:[nb personnes nécessaires]],3,FALSE))</f>
        <v>4</v>
      </c>
      <c r="D22" s="24" t="e">
        <f>IF(ISBLANK(VLOOKUP(A22,Tableau2[[#All],[Tâches]:[Jour d''exécution de la tâche]],4,FALSE)),"",VLOOKUP(A22,Tableau2[[#All],[Tâches]:[Jour d''exécution de la tâche]],4,FALSE))</f>
        <v>#N/A</v>
      </c>
      <c r="G22" s="24" t="s">
        <v>13</v>
      </c>
    </row>
    <row r="23" spans="1:7" x14ac:dyDescent="0.15">
      <c r="A23" s="4" t="str">
        <f>IF(ISBLANK('Liste des tâches'!B24),"",'Liste des tâches'!B24)</f>
        <v>Vente croissants/cafés (2 équipes)</v>
      </c>
      <c r="B23" s="4">
        <f>IF(ISBLANK(VLOOKUP(A23,Tableau2[[#All],[Tâches]:[nb personnes nécessaires]],3,FALSE)),"",VLOOKUP(A23,Tableau2[[#All],[Tâches]:[nb personnes nécessaires]],3,FALSE))</f>
        <v>4</v>
      </c>
      <c r="D23" s="24" t="e">
        <f>IF(ISBLANK(VLOOKUP(A23,Tableau2[[#All],[Tâches]:[Jour d''exécution de la tâche]],4,FALSE)),"",VLOOKUP(A23,Tableau2[[#All],[Tâches]:[Jour d''exécution de la tâche]],4,FALSE))</f>
        <v>#N/A</v>
      </c>
      <c r="G23" s="24" t="s">
        <v>13</v>
      </c>
    </row>
    <row r="24" spans="1:7" x14ac:dyDescent="0.15">
      <c r="A24" s="4" t="str">
        <f>IF(ISBLANK('Liste des tâches'!B25),"",'Liste des tâches'!B25)</f>
        <v>Déballisage parkings (Nivon &amp; Stade)</v>
      </c>
      <c r="B24" s="4">
        <f>IF(ISBLANK(VLOOKUP(A24,Tableau2[[#All],[Tâches]:[nb personnes nécessaires]],3,FALSE)),"",VLOOKUP(A24,Tableau2[[#All],[Tâches]:[nb personnes nécessaires]],3,FALSE))</f>
        <v>4</v>
      </c>
      <c r="D24" s="24" t="e">
        <f>IF(ISBLANK(VLOOKUP(A24,Tableau2[[#All],[Tâches]:[Jour d''exécution de la tâche]],4,FALSE)),"",VLOOKUP(A24,Tableau2[[#All],[Tâches]:[Jour d''exécution de la tâche]],4,FALSE))</f>
        <v>#N/A</v>
      </c>
      <c r="F24" s="24" t="s">
        <v>13</v>
      </c>
    </row>
    <row r="25" spans="1:7" x14ac:dyDescent="0.15">
      <c r="A25" s="4" t="str">
        <f>IF(ISBLANK('Liste des tâches'!B26),"",'Liste des tâches'!B26)</f>
        <v>Faire Sandwiches</v>
      </c>
      <c r="B25" s="4">
        <f>IF(ISBLANK(VLOOKUP(A25,Tableau2[[#All],[Tâches]:[nb personnes nécessaires]],3,FALSE)),"",VLOOKUP(A25,Tableau2[[#All],[Tâches]:[nb personnes nécessaires]],3,FALSE))</f>
        <v>3</v>
      </c>
      <c r="D25" s="24" t="e">
        <f>IF(ISBLANK(VLOOKUP(A25,Tableau2[[#All],[Tâches]:[Jour d''exécution de la tâche]],4,FALSE)),"",VLOOKUP(A25,Tableau2[[#All],[Tâches]:[Jour d''exécution de la tâche]],4,FALSE))</f>
        <v>#N/A</v>
      </c>
      <c r="E25" s="24" t="s">
        <v>13</v>
      </c>
    </row>
    <row r="26" spans="1:7" x14ac:dyDescent="0.15">
      <c r="A26" s="4" t="str">
        <f>IF(ISBLANK('Liste des tâches'!B27),"",'Liste des tâches'!B27)</f>
        <v>Frites boulodrome</v>
      </c>
      <c r="B26" s="4">
        <f>IF(ISBLANK(VLOOKUP(A26,Tableau2[[#All],[Tâches]:[nb personnes nécessaires]],3,FALSE)),"",VLOOKUP(A26,Tableau2[[#All],[Tâches]:[nb personnes nécessaires]],3,FALSE))</f>
        <v>2</v>
      </c>
      <c r="D26" s="24" t="e">
        <f>IF(ISBLANK(VLOOKUP(A26,Tableau2[[#All],[Tâches]:[Jour d''exécution de la tâche]],4,FALSE)),"",VLOOKUP(A26,Tableau2[[#All],[Tâches]:[Jour d''exécution de la tâche]],4,FALSE))</f>
        <v>#N/A</v>
      </c>
      <c r="G26" s="24" t="s">
        <v>13</v>
      </c>
    </row>
    <row r="27" spans="1:7" x14ac:dyDescent="0.15">
      <c r="A27" s="4" t="str">
        <f>IF(ISBLANK('Liste des tâches'!B28),"",'Liste des tâches'!B28)</f>
        <v>Installation buvette boulodrome et de la salle</v>
      </c>
      <c r="B27" s="4">
        <f>IF(ISBLANK(VLOOKUP(A27,Tableau2[[#All],[Tâches]:[nb personnes nécessaires]],3,FALSE)),"",VLOOKUP(A27,Tableau2[[#All],[Tâches]:[nb personnes nécessaires]],3,FALSE))</f>
        <v>4</v>
      </c>
      <c r="D27" s="24" t="e">
        <f>IF(ISBLANK(VLOOKUP(A27,Tableau2[[#All],[Tâches]:[Jour d''exécution de la tâche]],4,FALSE)),"",VLOOKUP(A27,Tableau2[[#All],[Tâches]:[Jour d''exécution de la tâche]],4,FALSE))</f>
        <v>#N/A</v>
      </c>
      <c r="G27" s="24" t="s">
        <v>13</v>
      </c>
    </row>
    <row r="28" spans="1:7" x14ac:dyDescent="0.15">
      <c r="A28" s="4" t="str">
        <f>IF(ISBLANK('Liste des tâches'!B29),"",'Liste des tâches'!B29)</f>
        <v>Installation esposants réservation Salle + Tennis + photo CNI</v>
      </c>
      <c r="B28" s="4">
        <f>IF(ISBLANK(VLOOKUP(A28,Tableau2[[#All],[Tâches]:[nb personnes nécessaires]],3,FALSE)),"",VLOOKUP(A28,Tableau2[[#All],[Tâches]:[nb personnes nécessaires]],3,FALSE))</f>
        <v>1</v>
      </c>
      <c r="D28" s="24" t="e">
        <f>IF(ISBLANK(VLOOKUP(A28,Tableau2[[#All],[Tâches]:[Jour d''exécution de la tâche]],4,FALSE)),"",VLOOKUP(A28,Tableau2[[#All],[Tâches]:[Jour d''exécution de la tâche]],4,FALSE))</f>
        <v>#N/A</v>
      </c>
      <c r="G28" s="24" t="s">
        <v>13</v>
      </c>
    </row>
    <row r="29" spans="1:7" x14ac:dyDescent="0.15">
      <c r="A29" s="4" t="str">
        <f>IF(ISBLANK('Liste des tâches'!B30),"",'Liste des tâches'!B30)</f>
        <v>Installation exposants AVEC réservation champs + photo CNI</v>
      </c>
      <c r="B29" s="4">
        <f>IF(ISBLANK(VLOOKUP(A29,Tableau2[[#All],[Tâches]:[nb personnes nécessaires]],3,FALSE)),"",VLOOKUP(A29,Tableau2[[#All],[Tâches]:[nb personnes nécessaires]],3,FALSE))</f>
        <v>2</v>
      </c>
      <c r="D29" s="24" t="e">
        <f>IF(ISBLANK(VLOOKUP(A29,Tableau2[[#All],[Tâches]:[Jour d''exécution de la tâche]],4,FALSE)),"",VLOOKUP(A29,Tableau2[[#All],[Tâches]:[Jour d''exécution de la tâche]],4,FALSE))</f>
        <v>#N/A</v>
      </c>
      <c r="G29" s="24" t="s">
        <v>13</v>
      </c>
    </row>
    <row r="30" spans="1:7" x14ac:dyDescent="0.15">
      <c r="A30" s="4" t="str">
        <f>IF(ISBLANK('Liste des tâches'!B31),"",'Liste des tâches'!B31)</f>
        <v>Installation exposants parking Pharmacie + photo CNI</v>
      </c>
      <c r="B30" s="4">
        <f>IF(ISBLANK(VLOOKUP(A30,Tableau2[[#All],[Tâches]:[nb personnes nécessaires]],3,FALSE)),"",VLOOKUP(A30,Tableau2[[#All],[Tâches]:[nb personnes nécessaires]],3,FALSE))</f>
        <v>2</v>
      </c>
      <c r="D30" s="24" t="e">
        <f>IF(ISBLANK(VLOOKUP(A30,Tableau2[[#All],[Tâches]:[Jour d''exécution de la tâche]],4,FALSE)),"",VLOOKUP(A30,Tableau2[[#All],[Tâches]:[Jour d''exécution de la tâche]],4,FALSE))</f>
        <v>#N/A</v>
      </c>
      <c r="G30" s="24" t="s">
        <v>13</v>
      </c>
    </row>
    <row r="31" spans="1:7" x14ac:dyDescent="0.15">
      <c r="A31" s="4" t="str">
        <f>IF(ISBLANK('Liste des tâches'!B32),"",'Liste des tâches'!B32)</f>
        <v>Installation exposants parking Piscine + photo CNI</v>
      </c>
      <c r="B31" s="4">
        <f>IF(ISBLANK(VLOOKUP(A31,Tableau2[[#All],[Tâches]:[nb personnes nécessaires]],3,FALSE)),"",VLOOKUP(A31,Tableau2[[#All],[Tâches]:[nb personnes nécessaires]],3,FALSE))</f>
        <v>2</v>
      </c>
      <c r="D31" s="24" t="e">
        <f>IF(ISBLANK(VLOOKUP(A31,Tableau2[[#All],[Tâches]:[Jour d''exécution de la tâche]],4,FALSE)),"",VLOOKUP(A31,Tableau2[[#All],[Tâches]:[Jour d''exécution de la tâche]],4,FALSE))</f>
        <v>#N/A</v>
      </c>
      <c r="F31" s="24" t="s">
        <v>13</v>
      </c>
    </row>
    <row r="32" spans="1:7" x14ac:dyDescent="0.15">
      <c r="A32" s="4" t="str">
        <f>IF(ISBLANK('Liste des tâches'!B33),"",'Liste des tâches'!B33)</f>
        <v>Installation exposants SANS réservation champs + photo CNI</v>
      </c>
      <c r="B32" s="4">
        <f>IF(ISBLANK(VLOOKUP(A32,Tableau2[[#All],[Tâches]:[nb personnes nécessaires]],3,FALSE)),"",VLOOKUP(A32,Tableau2[[#All],[Tâches]:[nb personnes nécessaires]],3,FALSE))</f>
        <v>2</v>
      </c>
      <c r="D32" s="24" t="e">
        <f>IF(ISBLANK(VLOOKUP(A32,Tableau2[[#All],[Tâches]:[Jour d''exécution de la tâche]],4,FALSE)),"",VLOOKUP(A32,Tableau2[[#All],[Tâches]:[Jour d''exécution de la tâche]],4,FALSE))</f>
        <v>#N/A</v>
      </c>
      <c r="G32" s="24" t="s">
        <v>13</v>
      </c>
    </row>
    <row r="33" spans="1:7" x14ac:dyDescent="0.15">
      <c r="A33" s="4" t="str">
        <f>IF(ISBLANK('Liste des tâches'!B34),"",'Liste des tâches'!B34)</f>
        <v>Installation parking esposants réservation Salle</v>
      </c>
      <c r="B33" s="4">
        <f>IF(ISBLANK(VLOOKUP(A33,Tableau2[[#All],[Tâches]:[nb personnes nécessaires]],3,FALSE)),"",VLOOKUP(A33,Tableau2[[#All],[Tâches]:[nb personnes nécessaires]],3,FALSE))</f>
        <v>1</v>
      </c>
      <c r="D33" s="24" t="e">
        <f>IF(ISBLANK(VLOOKUP(A33,Tableau2[[#All],[Tâches]:[Jour d''exécution de la tâche]],4,FALSE)),"",VLOOKUP(A33,Tableau2[[#All],[Tâches]:[Jour d''exécution de la tâche]],4,FALSE))</f>
        <v>#N/A</v>
      </c>
      <c r="G33" s="24" t="s">
        <v>13</v>
      </c>
    </row>
    <row r="34" spans="1:7" x14ac:dyDescent="0.15">
      <c r="A34" s="4" t="str">
        <f>IF(ISBLANK('Liste des tâches'!B35),"",'Liste des tâches'!B35)</f>
        <v>Montage barnum</v>
      </c>
      <c r="B34" s="4">
        <f>IF(ISBLANK(VLOOKUP(A34,Tableau2[[#All],[Tâches]:[nb personnes nécessaires]],3,FALSE)),"",VLOOKUP(A34,Tableau2[[#All],[Tâches]:[nb personnes nécessaires]],3,FALSE))</f>
        <v>4</v>
      </c>
      <c r="D34" s="24" t="e">
        <f>IF(ISBLANK(VLOOKUP(A34,Tableau2[[#All],[Tâches]:[Jour d''exécution de la tâche]],4,FALSE)),"",VLOOKUP(A34,Tableau2[[#All],[Tâches]:[Jour d''exécution de la tâche]],4,FALSE))</f>
        <v>#N/A</v>
      </c>
      <c r="E34" s="24" t="s">
        <v>13</v>
      </c>
    </row>
    <row r="35" spans="1:7" x14ac:dyDescent="0.15">
      <c r="A35" s="4" t="str">
        <f>IF(ISBLANK('Liste des tâches'!B36),"",'Liste des tâches'!B36)</f>
        <v>Patente champs avec reservation + salle</v>
      </c>
      <c r="B35" s="4">
        <f>IF(ISBLANK(VLOOKUP(A35,Tableau2[[#All],[Tâches]:[nb personnes nécessaires]],3,FALSE)),"",VLOOKUP(A35,Tableau2[[#All],[Tâches]:[nb personnes nécessaires]],3,FALSE))</f>
        <v>2</v>
      </c>
      <c r="D35" s="24" t="e">
        <f>IF(ISBLANK(VLOOKUP(A35,Tableau2[[#All],[Tâches]:[Jour d''exécution de la tâche]],4,FALSE)),"",VLOOKUP(A35,Tableau2[[#All],[Tâches]:[Jour d''exécution de la tâche]],4,FALSE))</f>
        <v>#N/A</v>
      </c>
      <c r="G35" s="24" t="s">
        <v>13</v>
      </c>
    </row>
    <row r="36" spans="1:7" x14ac:dyDescent="0.15">
      <c r="A36" s="4" t="str">
        <f>IF(ISBLANK('Liste des tâches'!B37),"",'Liste des tâches'!B37)</f>
        <v>Patente champs sans reservation (2 binomes)</v>
      </c>
      <c r="B36" s="4">
        <f>IF(ISBLANK(VLOOKUP(A36,Tableau2[[#All],[Tâches]:[nb personnes nécessaires]],3,FALSE)),"",VLOOKUP(A36,Tableau2[[#All],[Tâches]:[nb personnes nécessaires]],3,FALSE))</f>
        <v>4</v>
      </c>
      <c r="D36" s="24" t="e">
        <f>IF(ISBLANK(VLOOKUP(A36,Tableau2[[#All],[Tâches]:[Jour d''exécution de la tâche]],4,FALSE)),"",VLOOKUP(A36,Tableau2[[#All],[Tâches]:[Jour d''exécution de la tâche]],4,FALSE))</f>
        <v>#N/A</v>
      </c>
      <c r="F36" s="24" t="s">
        <v>13</v>
      </c>
    </row>
    <row r="37" spans="1:7" x14ac:dyDescent="0.15">
      <c r="A37" s="4" t="str">
        <f>IF(ISBLANK('Liste des tâches'!B38),"",'Liste des tâches'!B38)</f>
        <v>Patente parking pharmacie + bibliothèque</v>
      </c>
      <c r="B37" s="4">
        <f>IF(ISBLANK(VLOOKUP(A37,Tableau2[[#All],[Tâches]:[nb personnes nécessaires]],3,FALSE)),"",VLOOKUP(A37,Tableau2[[#All],[Tâches]:[nb personnes nécessaires]],3,FALSE))</f>
        <v>2</v>
      </c>
      <c r="D37" s="24" t="e">
        <f>IF(ISBLANK(VLOOKUP(A37,Tableau2[[#All],[Tâches]:[Jour d''exécution de la tâche]],4,FALSE)),"",VLOOKUP(A37,Tableau2[[#All],[Tâches]:[Jour d''exécution de la tâche]],4,FALSE))</f>
        <v>#N/A</v>
      </c>
    </row>
    <row r="38" spans="1:7" x14ac:dyDescent="0.15">
      <c r="A38" s="4" t="str">
        <f>IF(ISBLANK('Liste des tâches'!B39),"",'Liste des tâches'!B39)</f>
        <v>Patente parking piscine</v>
      </c>
      <c r="B38" s="4">
        <f>IF(ISBLANK(VLOOKUP(A38,Tableau2[[#All],[Tâches]:[nb personnes nécessaires]],3,FALSE)),"",VLOOKUP(A38,Tableau2[[#All],[Tâches]:[nb personnes nécessaires]],3,FALSE))</f>
        <v>2</v>
      </c>
      <c r="D38" s="24" t="e">
        <f>IF(ISBLANK(VLOOKUP(A38,Tableau2[[#All],[Tâches]:[Jour d''exécution de la tâche]],4,FALSE)),"",VLOOKUP(A38,Tableau2[[#All],[Tâches]:[Jour d''exécution de la tâche]],4,FALSE))</f>
        <v>#N/A</v>
      </c>
    </row>
    <row r="39" spans="1:7" x14ac:dyDescent="0.15">
      <c r="A39" s="4" t="str">
        <f>IF(ISBLANK('Liste des tâches'!B40),"",'Liste des tâches'!B40)</f>
        <v>Rangement Barrières (vers 17h, variable selon météo)</v>
      </c>
      <c r="B39" s="4">
        <f>IF(ISBLANK(VLOOKUP(A39,Tableau2[[#All],[Tâches]:[nb personnes nécessaires]],3,FALSE)),"",VLOOKUP(A39,Tableau2[[#All],[Tâches]:[nb personnes nécessaires]],3,FALSE))</f>
        <v>6</v>
      </c>
      <c r="D39" s="24" t="e">
        <f>IF(ISBLANK(VLOOKUP(A39,Tableau2[[#All],[Tâches]:[Jour d''exécution de la tâche]],4,FALSE)),"",VLOOKUP(A39,Tableau2[[#All],[Tâches]:[Jour d''exécution de la tâche]],4,FALSE))</f>
        <v>#N/A</v>
      </c>
      <c r="F39" s="24" t="s">
        <v>13</v>
      </c>
    </row>
    <row r="40" spans="1:7" x14ac:dyDescent="0.15">
      <c r="A40" s="4" t="str">
        <f>IF(ISBLANK('Liste des tâches'!B41),"",'Liste des tâches'!B41)</f>
        <v>Rangement buvette</v>
      </c>
      <c r="B40" s="4">
        <f>IF(ISBLANK(VLOOKUP(A40,Tableau2[[#All],[Tâches]:[nb personnes nécessaires]],3,FALSE)),"",VLOOKUP(A40,Tableau2[[#All],[Tâches]:[nb personnes nécessaires]],3,FALSE))</f>
        <v>4</v>
      </c>
      <c r="D40" s="24" t="e">
        <f>IF(ISBLANK(VLOOKUP(A40,Tableau2[[#All],[Tâches]:[Jour d''exécution de la tâche]],4,FALSE)),"",VLOOKUP(A40,Tableau2[[#All],[Tâches]:[Jour d''exécution de la tâche]],4,FALSE))</f>
        <v>#N/A</v>
      </c>
      <c r="G40" s="24" t="s">
        <v>13</v>
      </c>
    </row>
    <row r="41" spans="1:7" x14ac:dyDescent="0.15">
      <c r="A41" s="4" t="str">
        <f>IF(ISBLANK('Liste des tâches'!B42),"",'Liste des tâches'!B42)</f>
        <v>Rangement herbe</v>
      </c>
    </row>
    <row r="42" spans="1:7" x14ac:dyDescent="0.15">
      <c r="A42" s="4" t="str">
        <f>IF(ISBLANK('Liste des tâches'!B43),"",'Liste des tâches'!B43)</f>
        <v>Rangement salle</v>
      </c>
    </row>
    <row r="43" spans="1:7" x14ac:dyDescent="0.15">
      <c r="A43" s="4" t="str">
        <f>IF(ISBLANK('Liste des tâches'!B44),"",'Liste des tâches'!B44)</f>
        <v>Récupération poubelles</v>
      </c>
    </row>
    <row r="44" spans="1:7" x14ac:dyDescent="0.15">
      <c r="A44" s="4" t="str">
        <f>IF(ISBLANK('Liste des tâches'!B46),"",'Liste des tâches'!B46)</f>
        <v>Barrière (Vienne agglo qui récupère)</v>
      </c>
    </row>
    <row r="45" spans="1:7" x14ac:dyDescent="0.15">
      <c r="A45" s="4" t="str">
        <f>IF(ISBLANK('Liste des tâches'!B47),"",'Liste des tâches'!B47)</f>
        <v>Déchetterie</v>
      </c>
    </row>
    <row r="46" spans="1:7" x14ac:dyDescent="0.15">
      <c r="A46" s="4" t="str">
        <f>IF(ISBLANK('Liste des tâches'!B48),"",'Liste des tâches'!B48)</f>
        <v>Enlèvement signalisation hors commune</v>
      </c>
    </row>
    <row r="47" spans="1:7" x14ac:dyDescent="0.15">
      <c r="A47" s="4" t="str">
        <f>IF(ISBLANK('Liste des tâches'!B49),"",'Liste des tâches'!B49)</f>
        <v/>
      </c>
    </row>
    <row r="48" spans="1:7" x14ac:dyDescent="0.15">
      <c r="A48" s="4" t="str">
        <f>IF(ISBLANK('Liste des tâches'!B50),"",'Liste des tâches'!B50)</f>
        <v/>
      </c>
    </row>
    <row r="49" spans="1:1" x14ac:dyDescent="0.15">
      <c r="A49" s="4" t="str">
        <f>IF(ISBLANK('Liste des tâches'!B51),"",'Liste des tâches'!B51)</f>
        <v/>
      </c>
    </row>
    <row r="50" spans="1:1" x14ac:dyDescent="0.15">
      <c r="A50" s="4" t="str">
        <f>IF(ISBLANK('Liste des tâches'!B52),"",'Liste des tâches'!B52)</f>
        <v/>
      </c>
    </row>
    <row r="51" spans="1:1" x14ac:dyDescent="0.15">
      <c r="A51" s="4" t="str">
        <f>IF(ISBLANK('Liste des tâches'!B53),"",'Liste des tâches'!B53)</f>
        <v/>
      </c>
    </row>
    <row r="52" spans="1:1" x14ac:dyDescent="0.15">
      <c r="A52" s="4" t="str">
        <f>IF(ISBLANK('Liste des tâches'!B54),"",'Liste des tâches'!B54)</f>
        <v/>
      </c>
    </row>
    <row r="53" spans="1:1" x14ac:dyDescent="0.15">
      <c r="A53" s="4" t="str">
        <f>IF(ISBLANK('Liste des tâches'!B55),"",'Liste des tâches'!B55)</f>
        <v/>
      </c>
    </row>
    <row r="54" spans="1:1" x14ac:dyDescent="0.15">
      <c r="A54" s="4" t="str">
        <f>IF(ISBLANK('Liste des tâches'!B56),"",'Liste des tâches'!B56)</f>
        <v/>
      </c>
    </row>
    <row r="55" spans="1:1" x14ac:dyDescent="0.15">
      <c r="A55" s="4" t="str">
        <f>IF(ISBLANK('Liste des tâches'!B57),"",'Liste des tâches'!B57)</f>
        <v/>
      </c>
    </row>
    <row r="56" spans="1:1" x14ac:dyDescent="0.15">
      <c r="A56" s="4" t="str">
        <f>IF(ISBLANK('Liste des tâches'!B58),"",'Liste des tâches'!B58)</f>
        <v/>
      </c>
    </row>
    <row r="57" spans="1:1" x14ac:dyDescent="0.15">
      <c r="A57" s="4" t="str">
        <f>IF(ISBLANK('Liste des tâches'!B59),"",'Liste des tâches'!B59)</f>
        <v/>
      </c>
    </row>
    <row r="58" spans="1:1" x14ac:dyDescent="0.15">
      <c r="A58" s="4" t="str">
        <f>IF(ISBLANK('Liste des tâches'!B60),"",'Liste des tâches'!B60)</f>
        <v/>
      </c>
    </row>
    <row r="59" spans="1:1" x14ac:dyDescent="0.15">
      <c r="A59" s="4" t="str">
        <f>IF(ISBLANK('Liste des tâches'!B61),"",'Liste des tâches'!B61)</f>
        <v/>
      </c>
    </row>
    <row r="60" spans="1:1" x14ac:dyDescent="0.15">
      <c r="A60" s="4" t="str">
        <f>IF(ISBLANK('Liste des tâches'!B62),"",'Liste des tâches'!B62)</f>
        <v/>
      </c>
    </row>
    <row r="61" spans="1:1" x14ac:dyDescent="0.15">
      <c r="A61" s="4" t="str">
        <f>IF(ISBLANK('Liste des tâches'!B63),"",'Liste des tâches'!B63)</f>
        <v/>
      </c>
    </row>
    <row r="62" spans="1:1" x14ac:dyDescent="0.15">
      <c r="A62" s="4" t="str">
        <f>IF(ISBLANK('Liste des tâches'!B64),"",'Liste des tâches'!B64)</f>
        <v/>
      </c>
    </row>
    <row r="63" spans="1:1" x14ac:dyDescent="0.15">
      <c r="A63" s="4" t="str">
        <f>IF(ISBLANK('Liste des tâches'!B65),"",'Liste des tâches'!B65)</f>
        <v/>
      </c>
    </row>
    <row r="64" spans="1:1" x14ac:dyDescent="0.15">
      <c r="A64" s="4" t="str">
        <f>IF(ISBLANK('Liste des tâches'!B66),"",'Liste des tâches'!B66)</f>
        <v/>
      </c>
    </row>
    <row r="65" spans="1:1" x14ac:dyDescent="0.15">
      <c r="A65" s="4" t="str">
        <f>IF(ISBLANK('Liste des tâches'!B67),"",'Liste des tâches'!B67)</f>
        <v/>
      </c>
    </row>
    <row r="66" spans="1:1" x14ac:dyDescent="0.15">
      <c r="A66" s="4" t="str">
        <f>IF(ISBLANK('Liste des tâches'!B68),"",'Liste des tâches'!B68)</f>
        <v/>
      </c>
    </row>
    <row r="67" spans="1:1" x14ac:dyDescent="0.15">
      <c r="A67" s="4" t="str">
        <f>IF(ISBLANK('Liste des tâches'!B69),"",'Liste des tâches'!B69)</f>
        <v/>
      </c>
    </row>
    <row r="68" spans="1:1" x14ac:dyDescent="0.15">
      <c r="A68" s="4" t="str">
        <f>IF(ISBLANK('Liste des tâches'!B70),"",'Liste des tâches'!B70)</f>
        <v/>
      </c>
    </row>
    <row r="69" spans="1:1" x14ac:dyDescent="0.15">
      <c r="A69" s="4" t="str">
        <f>IF(ISBLANK('Liste des tâches'!B71),"",'Liste des tâches'!B71)</f>
        <v/>
      </c>
    </row>
    <row r="70" spans="1:1" x14ac:dyDescent="0.15">
      <c r="A70" s="4" t="str">
        <f>IF(ISBLANK('Liste des tâches'!B72),"",'Liste des tâches'!B72)</f>
        <v/>
      </c>
    </row>
    <row r="71" spans="1:1" x14ac:dyDescent="0.15">
      <c r="A71" s="4" t="str">
        <f>IF(ISBLANK('Liste des tâches'!B73),"",'Liste des tâches'!B73)</f>
        <v/>
      </c>
    </row>
    <row r="72" spans="1:1" x14ac:dyDescent="0.15">
      <c r="A72" s="4" t="str">
        <f>IF(ISBLANK('Liste des tâches'!B74),"",'Liste des tâches'!B74)</f>
        <v/>
      </c>
    </row>
    <row r="73" spans="1:1" x14ac:dyDescent="0.15">
      <c r="A73" s="4" t="str">
        <f>IF(ISBLANK('Liste des tâches'!B75),"",'Liste des tâches'!B75)</f>
        <v/>
      </c>
    </row>
    <row r="74" spans="1:1" x14ac:dyDescent="0.15">
      <c r="A74" s="4" t="str">
        <f>IF(ISBLANK('Liste des tâches'!B76),"",'Liste des tâches'!B76)</f>
        <v/>
      </c>
    </row>
    <row r="75" spans="1:1" x14ac:dyDescent="0.15">
      <c r="A75" s="4" t="str">
        <f>IF(ISBLANK('Liste des tâches'!B77),"",'Liste des tâches'!B77)</f>
        <v/>
      </c>
    </row>
    <row r="76" spans="1:1" x14ac:dyDescent="0.15">
      <c r="A76" s="4" t="str">
        <f>IF(ISBLANK('Liste des tâches'!B78),"",'Liste des tâches'!B78)</f>
        <v/>
      </c>
    </row>
    <row r="77" spans="1:1" x14ac:dyDescent="0.15">
      <c r="A77" s="4" t="str">
        <f>IF(ISBLANK('Liste des tâches'!B79),"",'Liste des tâches'!B79)</f>
        <v/>
      </c>
    </row>
    <row r="78" spans="1:1" x14ac:dyDescent="0.15">
      <c r="A78" s="4" t="str">
        <f>IF(ISBLANK('Liste des tâches'!B80),"",'Liste des tâches'!B80)</f>
        <v/>
      </c>
    </row>
    <row r="79" spans="1:1" x14ac:dyDescent="0.15">
      <c r="A79" s="4" t="str">
        <f>IF(ISBLANK('Liste des tâches'!B81),"",'Liste des tâches'!B81)</f>
        <v/>
      </c>
    </row>
    <row r="80" spans="1:1" x14ac:dyDescent="0.15">
      <c r="A80" s="4" t="str">
        <f>IF(ISBLANK('Liste des tâches'!B82),"",'Liste des tâches'!B82)</f>
        <v/>
      </c>
    </row>
    <row r="81" spans="1:1" x14ac:dyDescent="0.15">
      <c r="A81" s="4" t="str">
        <f>IF(ISBLANK('Liste des tâches'!B83),"",'Liste des tâches'!B83)</f>
        <v/>
      </c>
    </row>
    <row r="82" spans="1:1" x14ac:dyDescent="0.15">
      <c r="A82" s="4" t="str">
        <f>IF(ISBLANK('Liste des tâches'!B84),"",'Liste des tâches'!B84)</f>
        <v/>
      </c>
    </row>
    <row r="83" spans="1:1" x14ac:dyDescent="0.15">
      <c r="A83" s="4" t="str">
        <f>IF(ISBLANK('Liste des tâches'!B85),"",'Liste des tâches'!B85)</f>
        <v/>
      </c>
    </row>
    <row r="84" spans="1:1" x14ac:dyDescent="0.15">
      <c r="A84" s="4" t="str">
        <f>IF(ISBLANK('Liste des tâches'!B86),"",'Liste des tâches'!B86)</f>
        <v/>
      </c>
    </row>
    <row r="85" spans="1:1" x14ac:dyDescent="0.15">
      <c r="A85" s="4" t="str">
        <f>IF(ISBLANK('Liste des tâches'!B87),"",'Liste des tâches'!B87)</f>
        <v/>
      </c>
    </row>
    <row r="86" spans="1:1" x14ac:dyDescent="0.15">
      <c r="A86" s="4" t="str">
        <f>IF(ISBLANK('Liste des tâches'!B88),"",'Liste des tâches'!B88)</f>
        <v/>
      </c>
    </row>
    <row r="87" spans="1:1" x14ac:dyDescent="0.15">
      <c r="A87" s="4" t="str">
        <f>IF(ISBLANK('Liste des tâches'!B89),"",'Liste des tâches'!B89)</f>
        <v/>
      </c>
    </row>
    <row r="88" spans="1:1" x14ac:dyDescent="0.15">
      <c r="A88" s="4" t="str">
        <f>IF(ISBLANK('Liste des tâches'!B90),"",'Liste des tâches'!B90)</f>
        <v/>
      </c>
    </row>
  </sheetData>
  <mergeCells count="5">
    <mergeCell ref="E1:G1"/>
    <mergeCell ref="D1:D2"/>
    <mergeCell ref="B1:B2"/>
    <mergeCell ref="A1:A2"/>
    <mergeCell ref="C1:C2"/>
  </mergeCells>
  <pageMargins left="0.7" right="0.7" top="0.75" bottom="0.75" header="0.3" footer="0.3"/>
  <pageSetup paperSize="9" orientation="portrait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1"/>
  <sheetViews>
    <sheetView zoomScale="80" zoomScaleNormal="80" zoomScaleSheetLayoutView="130" workbookViewId="0">
      <selection activeCell="B9" sqref="B9"/>
    </sheetView>
  </sheetViews>
  <sheetFormatPr defaultColWidth="10.78515625" defaultRowHeight="12.75" x14ac:dyDescent="0.15"/>
  <cols>
    <col min="1" max="1" width="40.72265625" bestFit="1" customWidth="1"/>
    <col min="2" max="2" width="19.1484375" bestFit="1" customWidth="1"/>
  </cols>
  <sheetData>
    <row r="1" spans="1:11" s="44" customFormat="1" ht="15" x14ac:dyDescent="0.15">
      <c r="A1" s="40" t="s">
        <v>17</v>
      </c>
      <c r="B1" s="42"/>
      <c r="C1" s="44" t="s">
        <v>77</v>
      </c>
      <c r="E1" s="46"/>
      <c r="G1" s="41"/>
      <c r="H1" s="41"/>
      <c r="I1" s="41"/>
      <c r="K1" s="43"/>
    </row>
    <row r="2" spans="1:11" s="44" customFormat="1" ht="15.75" thickBot="1" x14ac:dyDescent="0.2">
      <c r="A2" s="45"/>
    </row>
    <row r="3" spans="1:11" ht="14.25" x14ac:dyDescent="0.15">
      <c r="A3" s="64" t="s">
        <v>19</v>
      </c>
      <c r="B3" s="65">
        <v>43359</v>
      </c>
      <c r="C3" s="3"/>
    </row>
    <row r="4" spans="1:11" ht="15" thickBot="1" x14ac:dyDescent="0.2">
      <c r="A4" s="66"/>
      <c r="B4" s="67"/>
      <c r="C4" s="3"/>
    </row>
    <row r="5" spans="1:11" ht="15" thickBot="1" x14ac:dyDescent="0.2">
      <c r="A5" s="68"/>
      <c r="B5" s="153" t="s">
        <v>74</v>
      </c>
      <c r="C5" s="2"/>
    </row>
    <row r="6" spans="1:11" ht="14.25" x14ac:dyDescent="0.15">
      <c r="A6" s="83" t="s">
        <v>126</v>
      </c>
      <c r="B6" s="193" t="s">
        <v>140</v>
      </c>
      <c r="C6" s="2"/>
    </row>
    <row r="7" spans="1:11" ht="14.25" x14ac:dyDescent="0.15">
      <c r="A7" s="84"/>
      <c r="B7" s="149" t="s">
        <v>143</v>
      </c>
      <c r="C7" s="2"/>
    </row>
    <row r="8" spans="1:11" ht="14.25" x14ac:dyDescent="0.15">
      <c r="A8" s="84"/>
      <c r="B8" s="149" t="s">
        <v>132</v>
      </c>
      <c r="C8" s="2"/>
    </row>
    <row r="9" spans="1:11" ht="14.25" x14ac:dyDescent="0.15">
      <c r="A9" s="84"/>
      <c r="B9" s="150" t="s">
        <v>190</v>
      </c>
      <c r="C9" s="2"/>
    </row>
    <row r="10" spans="1:11" ht="14.25" x14ac:dyDescent="0.15">
      <c r="A10" s="84"/>
      <c r="B10" s="150"/>
      <c r="C10" s="2"/>
    </row>
    <row r="11" spans="1:11" ht="15" thickBot="1" x14ac:dyDescent="0.2">
      <c r="A11" s="148"/>
      <c r="B11" s="151"/>
      <c r="C11" s="1"/>
    </row>
  </sheetData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K48"/>
  <sheetViews>
    <sheetView zoomScale="90" zoomScaleNormal="90" workbookViewId="0">
      <pane xSplit="2" ySplit="2" topLeftCell="C3" activePane="bottomRight" state="frozen"/>
      <selection pane="bottomLeft" activeCell="A3" sqref="A3"/>
      <selection pane="topRight" activeCell="B1" sqref="B1"/>
      <selection pane="bottomRight" activeCell="B26" sqref="B26"/>
    </sheetView>
  </sheetViews>
  <sheetFormatPr defaultColWidth="11.59375" defaultRowHeight="12.75" x14ac:dyDescent="0.15"/>
  <cols>
    <col min="1" max="1" width="19.41796875" style="24" bestFit="1" customWidth="1"/>
    <col min="2" max="2" width="60.546875" style="4" bestFit="1" customWidth="1"/>
    <col min="3" max="3" width="15.23828125" style="12" customWidth="1"/>
    <col min="4" max="4" width="14.6953125" style="10" customWidth="1"/>
    <col min="5" max="5" width="11.4609375"/>
    <col min="6" max="8" width="14.6953125" style="24" customWidth="1"/>
    <col min="9" max="9" width="13.21484375" style="10" bestFit="1" customWidth="1"/>
    <col min="10" max="10" width="14.96875" style="10" bestFit="1" customWidth="1"/>
    <col min="11" max="11" width="31.5546875" style="4" bestFit="1" customWidth="1"/>
    <col min="12" max="16384" width="11.59375" style="4"/>
  </cols>
  <sheetData>
    <row r="1" spans="1:11" s="11" customFormat="1" x14ac:dyDescent="0.15">
      <c r="A1" s="14"/>
      <c r="B1" s="13"/>
      <c r="C1" s="14"/>
      <c r="D1" s="13"/>
      <c r="E1" s="14"/>
      <c r="F1" s="14"/>
      <c r="G1" s="14"/>
      <c r="H1" s="13"/>
      <c r="I1" s="13" t="s">
        <v>21</v>
      </c>
      <c r="J1" s="15">
        <f>SUM(J4:J39)/60</f>
        <v>153.41666666666666</v>
      </c>
      <c r="K1" s="11" t="s">
        <v>20</v>
      </c>
    </row>
    <row r="2" spans="1:11" s="5" customFormat="1" ht="36" thickBot="1" x14ac:dyDescent="0.2">
      <c r="A2" s="7" t="s">
        <v>31</v>
      </c>
      <c r="B2" s="16" t="s">
        <v>22</v>
      </c>
      <c r="C2" s="7" t="s">
        <v>18</v>
      </c>
      <c r="D2" s="7" t="s">
        <v>24</v>
      </c>
      <c r="E2" s="29" t="s">
        <v>44</v>
      </c>
      <c r="F2" s="30" t="s">
        <v>45</v>
      </c>
      <c r="G2" s="31" t="s">
        <v>46</v>
      </c>
      <c r="H2" s="7" t="s">
        <v>25</v>
      </c>
      <c r="I2" s="7" t="s">
        <v>26</v>
      </c>
      <c r="J2" s="7" t="s">
        <v>27</v>
      </c>
      <c r="K2" s="39" t="s">
        <v>67</v>
      </c>
    </row>
    <row r="3" spans="1:11" x14ac:dyDescent="0.15">
      <c r="A3" s="35" t="s">
        <v>48</v>
      </c>
      <c r="B3" s="4" t="s">
        <v>65</v>
      </c>
      <c r="C3" s="36"/>
      <c r="D3" s="37"/>
      <c r="E3" s="35"/>
      <c r="F3" s="35"/>
      <c r="G3" s="35" t="s">
        <v>13</v>
      </c>
      <c r="H3" s="23">
        <v>1</v>
      </c>
      <c r="I3" s="19">
        <f>ROUND(H3*60,0)</f>
        <v>60</v>
      </c>
      <c r="J3" s="9">
        <f t="shared" ref="J3:J24" si="0">I3*D3</f>
        <v>0</v>
      </c>
      <c r="K3" s="37"/>
    </row>
    <row r="4" spans="1:11" x14ac:dyDescent="0.15">
      <c r="A4" s="25" t="s">
        <v>48</v>
      </c>
      <c r="B4" s="17" t="s">
        <v>49</v>
      </c>
      <c r="C4" s="18" t="s">
        <v>23</v>
      </c>
      <c r="D4" s="19">
        <v>4</v>
      </c>
      <c r="E4" s="25"/>
      <c r="F4" s="25"/>
      <c r="G4" s="25" t="s">
        <v>13</v>
      </c>
      <c r="H4" s="19">
        <v>1.5</v>
      </c>
      <c r="I4" s="19">
        <f>ROUND(H4*60,0)</f>
        <v>90</v>
      </c>
      <c r="J4" s="9">
        <f t="shared" si="0"/>
        <v>360</v>
      </c>
      <c r="K4" s="37"/>
    </row>
    <row r="5" spans="1:11" x14ac:dyDescent="0.15">
      <c r="A5" s="25" t="s">
        <v>36</v>
      </c>
      <c r="B5" s="22" t="s">
        <v>72</v>
      </c>
      <c r="C5" s="18" t="s">
        <v>23</v>
      </c>
      <c r="D5" s="23">
        <v>3</v>
      </c>
      <c r="E5" s="25"/>
      <c r="F5" s="25"/>
      <c r="G5" s="25"/>
      <c r="H5" s="23">
        <v>1</v>
      </c>
      <c r="I5" s="19">
        <f>ROUND(H5*60,0)</f>
        <v>60</v>
      </c>
      <c r="J5" s="9">
        <f t="shared" si="0"/>
        <v>180</v>
      </c>
      <c r="K5" s="37"/>
    </row>
    <row r="6" spans="1:11" x14ac:dyDescent="0.15">
      <c r="A6" s="35" t="s">
        <v>36</v>
      </c>
      <c r="B6" s="4" t="s">
        <v>50</v>
      </c>
      <c r="C6" s="36" t="s">
        <v>23</v>
      </c>
      <c r="D6" s="37">
        <v>2</v>
      </c>
      <c r="E6" s="35"/>
      <c r="F6" s="35"/>
      <c r="G6" s="35"/>
      <c r="H6" s="23">
        <v>1</v>
      </c>
      <c r="I6" s="19">
        <f>ROUND(H6*60,0)</f>
        <v>60</v>
      </c>
      <c r="J6" s="9">
        <f t="shared" si="0"/>
        <v>120</v>
      </c>
      <c r="K6" s="37"/>
    </row>
    <row r="7" spans="1:11" x14ac:dyDescent="0.15">
      <c r="A7" s="25" t="s">
        <v>36</v>
      </c>
      <c r="B7" s="17" t="s">
        <v>51</v>
      </c>
      <c r="C7" s="18"/>
      <c r="D7" s="19">
        <v>2</v>
      </c>
      <c r="E7" s="25"/>
      <c r="F7" s="25"/>
      <c r="G7" s="25"/>
      <c r="H7" s="19">
        <v>1.5</v>
      </c>
      <c r="I7" s="19">
        <f>ROUND(H7*60,0)</f>
        <v>90</v>
      </c>
      <c r="J7" s="9">
        <f t="shared" si="0"/>
        <v>180</v>
      </c>
      <c r="K7" s="37"/>
    </row>
    <row r="8" spans="1:11" x14ac:dyDescent="0.15">
      <c r="A8" s="25" t="s">
        <v>35</v>
      </c>
      <c r="B8" s="17" t="s">
        <v>47</v>
      </c>
      <c r="C8" s="33"/>
      <c r="D8" s="34">
        <v>1</v>
      </c>
      <c r="E8" s="32"/>
      <c r="F8" s="32" t="s">
        <v>13</v>
      </c>
      <c r="G8" s="32"/>
      <c r="H8" s="34">
        <v>1</v>
      </c>
      <c r="I8" s="34">
        <v>60</v>
      </c>
      <c r="J8" s="9">
        <f t="shared" si="0"/>
        <v>60</v>
      </c>
      <c r="K8" s="37"/>
    </row>
    <row r="9" spans="1:11" x14ac:dyDescent="0.15">
      <c r="A9" s="25" t="s">
        <v>35</v>
      </c>
      <c r="B9" s="17" t="s">
        <v>68</v>
      </c>
      <c r="C9" s="18" t="s">
        <v>23</v>
      </c>
      <c r="D9" s="19">
        <v>6</v>
      </c>
      <c r="E9" s="25"/>
      <c r="F9" s="25"/>
      <c r="G9" s="25" t="s">
        <v>13</v>
      </c>
      <c r="H9" s="19">
        <v>1.5</v>
      </c>
      <c r="I9" s="19">
        <f t="shared" ref="I9:I19" si="1">ROUND(H9*60,0)</f>
        <v>90</v>
      </c>
      <c r="J9" s="9">
        <f t="shared" si="0"/>
        <v>540</v>
      </c>
      <c r="K9" s="37"/>
    </row>
    <row r="10" spans="1:11" x14ac:dyDescent="0.15">
      <c r="A10" s="25" t="s">
        <v>35</v>
      </c>
      <c r="B10" s="21" t="s">
        <v>52</v>
      </c>
      <c r="C10" s="18"/>
      <c r="D10" s="20">
        <v>6</v>
      </c>
      <c r="E10" s="25" t="s">
        <v>13</v>
      </c>
      <c r="F10" s="25"/>
      <c r="G10" s="25"/>
      <c r="H10" s="20">
        <v>1.5</v>
      </c>
      <c r="I10" s="19">
        <f t="shared" si="1"/>
        <v>90</v>
      </c>
      <c r="J10" s="9">
        <f t="shared" si="0"/>
        <v>540</v>
      </c>
      <c r="K10" s="37"/>
    </row>
    <row r="11" spans="1:11" x14ac:dyDescent="0.15">
      <c r="A11" s="25" t="s">
        <v>35</v>
      </c>
      <c r="B11" s="17" t="s">
        <v>69</v>
      </c>
      <c r="C11" s="18" t="s">
        <v>23</v>
      </c>
      <c r="D11" s="20">
        <v>3</v>
      </c>
      <c r="E11" s="25"/>
      <c r="F11" s="25"/>
      <c r="G11" s="25" t="s">
        <v>13</v>
      </c>
      <c r="H11" s="20">
        <v>1</v>
      </c>
      <c r="I11" s="20">
        <f t="shared" si="1"/>
        <v>60</v>
      </c>
      <c r="J11" s="9">
        <f t="shared" si="0"/>
        <v>180</v>
      </c>
      <c r="K11" s="37"/>
    </row>
    <row r="12" spans="1:11" x14ac:dyDescent="0.15">
      <c r="A12" s="25" t="s">
        <v>35</v>
      </c>
      <c r="B12" s="17" t="s">
        <v>53</v>
      </c>
      <c r="C12" s="18" t="s">
        <v>23</v>
      </c>
      <c r="D12" s="20">
        <v>3</v>
      </c>
      <c r="E12" s="25"/>
      <c r="F12" s="25"/>
      <c r="G12" s="25" t="s">
        <v>13</v>
      </c>
      <c r="H12" s="20">
        <v>1</v>
      </c>
      <c r="I12" s="20">
        <f t="shared" si="1"/>
        <v>60</v>
      </c>
      <c r="J12" s="9">
        <f t="shared" si="0"/>
        <v>180</v>
      </c>
      <c r="K12" s="37"/>
    </row>
    <row r="13" spans="1:11" x14ac:dyDescent="0.15">
      <c r="A13" s="25" t="s">
        <v>35</v>
      </c>
      <c r="B13" s="17" t="s">
        <v>55</v>
      </c>
      <c r="C13" s="18"/>
      <c r="D13" s="19">
        <v>2</v>
      </c>
      <c r="E13" s="25"/>
      <c r="F13" s="25" t="s">
        <v>13</v>
      </c>
      <c r="G13" s="25"/>
      <c r="H13" s="19">
        <v>0.33</v>
      </c>
      <c r="I13" s="19">
        <f t="shared" si="1"/>
        <v>20</v>
      </c>
      <c r="J13" s="9">
        <f t="shared" si="0"/>
        <v>40</v>
      </c>
      <c r="K13" s="37" t="s">
        <v>56</v>
      </c>
    </row>
    <row r="14" spans="1:11" x14ac:dyDescent="0.15">
      <c r="A14" s="25" t="s">
        <v>35</v>
      </c>
      <c r="B14" s="17" t="s">
        <v>16</v>
      </c>
      <c r="C14" s="18" t="s">
        <v>23</v>
      </c>
      <c r="D14" s="19">
        <v>3</v>
      </c>
      <c r="E14" s="25"/>
      <c r="F14" s="25"/>
      <c r="G14" s="25"/>
      <c r="H14" s="19">
        <v>0.75</v>
      </c>
      <c r="I14" s="19">
        <f t="shared" si="1"/>
        <v>45</v>
      </c>
      <c r="J14" s="9">
        <f t="shared" si="0"/>
        <v>135</v>
      </c>
      <c r="K14" s="37"/>
    </row>
    <row r="15" spans="1:11" x14ac:dyDescent="0.15">
      <c r="A15" s="25" t="s">
        <v>35</v>
      </c>
      <c r="B15" s="17" t="s">
        <v>70</v>
      </c>
      <c r="C15" s="18" t="s">
        <v>23</v>
      </c>
      <c r="D15" s="19">
        <v>4</v>
      </c>
      <c r="E15" s="25"/>
      <c r="F15" s="25"/>
      <c r="G15" s="25" t="s">
        <v>13</v>
      </c>
      <c r="H15" s="19">
        <v>1</v>
      </c>
      <c r="I15" s="19">
        <f t="shared" si="1"/>
        <v>60</v>
      </c>
      <c r="J15" s="9">
        <f t="shared" si="0"/>
        <v>240</v>
      </c>
      <c r="K15" s="37"/>
    </row>
    <row r="16" spans="1:11" x14ac:dyDescent="0.15">
      <c r="A16" s="25" t="s">
        <v>35</v>
      </c>
      <c r="B16" s="17" t="s">
        <v>5</v>
      </c>
      <c r="C16" s="18" t="s">
        <v>23</v>
      </c>
      <c r="D16" s="19">
        <v>3</v>
      </c>
      <c r="E16" s="25"/>
      <c r="F16" s="25"/>
      <c r="G16" s="25" t="s">
        <v>13</v>
      </c>
      <c r="H16" s="19">
        <v>1</v>
      </c>
      <c r="I16" s="19">
        <f t="shared" si="1"/>
        <v>60</v>
      </c>
      <c r="J16" s="9">
        <f t="shared" si="0"/>
        <v>180</v>
      </c>
      <c r="K16" s="37"/>
    </row>
    <row r="17" spans="1:11" x14ac:dyDescent="0.15">
      <c r="A17" s="25" t="s">
        <v>35</v>
      </c>
      <c r="B17" s="17" t="s">
        <v>8</v>
      </c>
      <c r="C17" s="18" t="s">
        <v>23</v>
      </c>
      <c r="D17" s="19">
        <v>3</v>
      </c>
      <c r="E17" s="25"/>
      <c r="F17" s="25"/>
      <c r="G17" s="25" t="s">
        <v>13</v>
      </c>
      <c r="H17" s="19">
        <v>1.5</v>
      </c>
      <c r="I17" s="19">
        <f t="shared" si="1"/>
        <v>90</v>
      </c>
      <c r="J17" s="9">
        <f t="shared" si="0"/>
        <v>270</v>
      </c>
      <c r="K17" s="37"/>
    </row>
    <row r="18" spans="1:11" s="6" customFormat="1" x14ac:dyDescent="0.15">
      <c r="A18" s="25" t="s">
        <v>35</v>
      </c>
      <c r="B18" s="17" t="s">
        <v>4</v>
      </c>
      <c r="C18" s="18" t="s">
        <v>23</v>
      </c>
      <c r="D18" s="19">
        <v>3</v>
      </c>
      <c r="E18" s="25"/>
      <c r="F18" s="25"/>
      <c r="G18" s="25" t="s">
        <v>13</v>
      </c>
      <c r="H18" s="19">
        <v>1.5</v>
      </c>
      <c r="I18" s="19">
        <f t="shared" si="1"/>
        <v>90</v>
      </c>
      <c r="J18" s="9">
        <f t="shared" si="0"/>
        <v>270</v>
      </c>
      <c r="K18" s="37"/>
    </row>
    <row r="19" spans="1:11" s="6" customFormat="1" x14ac:dyDescent="0.15">
      <c r="A19" s="25" t="s">
        <v>37</v>
      </c>
      <c r="B19" s="17" t="s">
        <v>43</v>
      </c>
      <c r="C19" s="18" t="s">
        <v>23</v>
      </c>
      <c r="D19" s="20">
        <v>3</v>
      </c>
      <c r="E19" s="25"/>
      <c r="F19" s="25"/>
      <c r="G19" s="25" t="s">
        <v>13</v>
      </c>
      <c r="H19" s="20">
        <v>4</v>
      </c>
      <c r="I19" s="20">
        <f t="shared" si="1"/>
        <v>240</v>
      </c>
      <c r="J19" s="9">
        <f t="shared" si="0"/>
        <v>720</v>
      </c>
      <c r="K19" s="37"/>
    </row>
    <row r="20" spans="1:11" x14ac:dyDescent="0.15">
      <c r="A20" s="25" t="s">
        <v>37</v>
      </c>
      <c r="B20" s="17" t="s">
        <v>58</v>
      </c>
      <c r="C20" s="18" t="s">
        <v>23</v>
      </c>
      <c r="D20" s="20">
        <v>1</v>
      </c>
      <c r="E20" s="25"/>
      <c r="F20" s="25"/>
      <c r="G20" s="25" t="s">
        <v>13</v>
      </c>
      <c r="H20" s="20">
        <v>2</v>
      </c>
      <c r="I20" s="20"/>
      <c r="J20" s="9">
        <f t="shared" si="0"/>
        <v>0</v>
      </c>
      <c r="K20" s="37"/>
    </row>
    <row r="21" spans="1:11" x14ac:dyDescent="0.15">
      <c r="A21" s="25" t="s">
        <v>37</v>
      </c>
      <c r="B21" s="17" t="s">
        <v>59</v>
      </c>
      <c r="C21" s="18"/>
      <c r="D21" s="19">
        <v>7</v>
      </c>
      <c r="E21" s="25"/>
      <c r="F21" s="25" t="s">
        <v>13</v>
      </c>
      <c r="G21" s="25"/>
      <c r="H21" s="19"/>
      <c r="I21" s="19">
        <f>H21*60</f>
        <v>0</v>
      </c>
      <c r="J21" s="9">
        <f t="shared" si="0"/>
        <v>0</v>
      </c>
      <c r="K21" s="37"/>
    </row>
    <row r="22" spans="1:11" x14ac:dyDescent="0.15">
      <c r="A22" s="25" t="s">
        <v>37</v>
      </c>
      <c r="B22" s="17" t="s">
        <v>60</v>
      </c>
      <c r="C22" s="18"/>
      <c r="D22" s="19">
        <v>2</v>
      </c>
      <c r="E22" s="25" t="s">
        <v>13</v>
      </c>
      <c r="F22" s="25"/>
      <c r="G22" s="25"/>
      <c r="H22" s="19"/>
      <c r="I22" s="19">
        <f>H22*60</f>
        <v>0</v>
      </c>
      <c r="J22" s="9">
        <f t="shared" si="0"/>
        <v>0</v>
      </c>
      <c r="K22" s="37"/>
    </row>
    <row r="23" spans="1:11" x14ac:dyDescent="0.15">
      <c r="A23" s="25" t="s">
        <v>37</v>
      </c>
      <c r="B23" s="17" t="s">
        <v>28</v>
      </c>
      <c r="C23" s="18"/>
      <c r="D23" s="20">
        <v>4</v>
      </c>
      <c r="E23" s="25"/>
      <c r="F23" s="25"/>
      <c r="G23" s="25"/>
      <c r="H23" s="20">
        <v>2</v>
      </c>
      <c r="I23" s="20">
        <f>ROUND(H23*60,0)</f>
        <v>120</v>
      </c>
      <c r="J23" s="9">
        <f t="shared" si="0"/>
        <v>480</v>
      </c>
      <c r="K23" s="37"/>
    </row>
    <row r="24" spans="1:11" x14ac:dyDescent="0.15">
      <c r="A24" s="25" t="s">
        <v>37</v>
      </c>
      <c r="B24" s="17" t="s">
        <v>73</v>
      </c>
      <c r="C24" s="18"/>
      <c r="D24" s="19">
        <v>4</v>
      </c>
      <c r="E24" s="25" t="s">
        <v>13</v>
      </c>
      <c r="F24" s="25"/>
      <c r="G24" s="25" t="s">
        <v>13</v>
      </c>
      <c r="H24" s="19">
        <v>2</v>
      </c>
      <c r="I24" s="19">
        <f>H24*60</f>
        <v>120</v>
      </c>
      <c r="J24" s="9">
        <f t="shared" si="0"/>
        <v>480</v>
      </c>
      <c r="K24" s="37"/>
    </row>
    <row r="25" spans="1:11" x14ac:dyDescent="0.15">
      <c r="A25" s="35" t="s">
        <v>37</v>
      </c>
      <c r="B25" s="4" t="s">
        <v>63</v>
      </c>
      <c r="C25" s="36"/>
      <c r="D25" s="37">
        <v>4</v>
      </c>
      <c r="E25" s="35"/>
      <c r="F25" s="35"/>
      <c r="G25" s="35"/>
      <c r="H25" s="37">
        <v>1.5</v>
      </c>
      <c r="I25" s="37"/>
      <c r="J25" s="38"/>
      <c r="K25" s="37"/>
    </row>
    <row r="26" spans="1:11" x14ac:dyDescent="0.15">
      <c r="A26" s="25" t="s">
        <v>37</v>
      </c>
      <c r="B26" s="17" t="s">
        <v>42</v>
      </c>
      <c r="C26" s="18"/>
      <c r="D26" s="19">
        <v>3</v>
      </c>
      <c r="E26" s="25"/>
      <c r="F26" s="25" t="s">
        <v>13</v>
      </c>
      <c r="G26" s="25"/>
      <c r="H26" s="19">
        <v>1.5</v>
      </c>
      <c r="I26" s="19">
        <f>ROUND(H26*60,0)</f>
        <v>90</v>
      </c>
      <c r="J26" s="9">
        <f>I26*D26</f>
        <v>270</v>
      </c>
      <c r="K26" s="37"/>
    </row>
    <row r="27" spans="1:11" x14ac:dyDescent="0.15">
      <c r="A27" s="25" t="s">
        <v>37</v>
      </c>
      <c r="B27" s="21" t="s">
        <v>2</v>
      </c>
      <c r="C27" s="18" t="s">
        <v>23</v>
      </c>
      <c r="D27" s="20">
        <v>2</v>
      </c>
      <c r="E27" s="25"/>
      <c r="F27" s="25" t="s">
        <v>13</v>
      </c>
      <c r="G27" s="25"/>
      <c r="H27" s="20">
        <v>8</v>
      </c>
      <c r="I27" s="20">
        <f>H27*60</f>
        <v>480</v>
      </c>
      <c r="J27" s="9">
        <f>I27*D27</f>
        <v>960</v>
      </c>
      <c r="K27" s="37"/>
    </row>
    <row r="28" spans="1:11" x14ac:dyDescent="0.15">
      <c r="A28" s="25" t="s">
        <v>37</v>
      </c>
      <c r="B28" s="17" t="s">
        <v>14</v>
      </c>
      <c r="C28" s="18" t="s">
        <v>23</v>
      </c>
      <c r="D28" s="19">
        <v>4</v>
      </c>
      <c r="E28" s="25"/>
      <c r="F28" s="25" t="s">
        <v>13</v>
      </c>
      <c r="G28" s="25"/>
      <c r="H28" s="19">
        <v>1.5</v>
      </c>
      <c r="I28" s="19">
        <f>ROUND(H28*60,0)</f>
        <v>90</v>
      </c>
      <c r="J28" s="9">
        <f>I28*D28</f>
        <v>360</v>
      </c>
      <c r="K28" s="37"/>
    </row>
    <row r="29" spans="1:11" x14ac:dyDescent="0.15">
      <c r="A29" s="35" t="s">
        <v>37</v>
      </c>
      <c r="B29" s="4" t="s">
        <v>112</v>
      </c>
      <c r="C29" s="36" t="s">
        <v>23</v>
      </c>
      <c r="D29" s="37">
        <v>1</v>
      </c>
      <c r="E29" s="35" t="s">
        <v>13</v>
      </c>
      <c r="F29" s="35"/>
      <c r="G29" s="35"/>
      <c r="H29" s="37">
        <v>2</v>
      </c>
      <c r="I29" s="37"/>
      <c r="J29" s="38"/>
      <c r="K29" s="37"/>
    </row>
    <row r="30" spans="1:11" x14ac:dyDescent="0.15">
      <c r="A30" s="25" t="s">
        <v>37</v>
      </c>
      <c r="B30" s="17" t="s">
        <v>108</v>
      </c>
      <c r="C30" s="18" t="s">
        <v>23</v>
      </c>
      <c r="D30" s="19">
        <v>2</v>
      </c>
      <c r="E30" s="25"/>
      <c r="F30" s="25"/>
      <c r="G30" s="25" t="s">
        <v>13</v>
      </c>
      <c r="H30" s="19">
        <v>2</v>
      </c>
      <c r="I30" s="19">
        <f>H30*60</f>
        <v>120</v>
      </c>
      <c r="J30" s="9">
        <f>I30*D30</f>
        <v>240</v>
      </c>
      <c r="K30" s="37"/>
    </row>
    <row r="31" spans="1:11" x14ac:dyDescent="0.15">
      <c r="A31" s="25" t="s">
        <v>37</v>
      </c>
      <c r="B31" s="17" t="s">
        <v>109</v>
      </c>
      <c r="C31" s="18" t="s">
        <v>23</v>
      </c>
      <c r="D31" s="19">
        <v>2</v>
      </c>
      <c r="E31" s="25"/>
      <c r="F31" s="25"/>
      <c r="G31" s="25" t="s">
        <v>13</v>
      </c>
      <c r="H31" s="19">
        <v>2</v>
      </c>
      <c r="I31" s="19">
        <f>H31*60</f>
        <v>120</v>
      </c>
      <c r="J31" s="9">
        <f>I31*D31</f>
        <v>240</v>
      </c>
      <c r="K31" s="37"/>
    </row>
    <row r="32" spans="1:11" x14ac:dyDescent="0.15">
      <c r="A32" s="25" t="s">
        <v>37</v>
      </c>
      <c r="B32" s="21" t="s">
        <v>110</v>
      </c>
      <c r="C32" s="18" t="s">
        <v>23</v>
      </c>
      <c r="D32" s="20">
        <v>2</v>
      </c>
      <c r="E32" s="25"/>
      <c r="F32" s="25"/>
      <c r="G32" s="25" t="s">
        <v>13</v>
      </c>
      <c r="H32" s="19">
        <v>2</v>
      </c>
      <c r="I32" s="19">
        <f>H32*60</f>
        <v>120</v>
      </c>
      <c r="J32" s="9">
        <f>I32*D32</f>
        <v>240</v>
      </c>
      <c r="K32" s="37"/>
    </row>
    <row r="33" spans="1:11" x14ac:dyDescent="0.15">
      <c r="A33" s="25" t="s">
        <v>37</v>
      </c>
      <c r="B33" s="17" t="s">
        <v>111</v>
      </c>
      <c r="C33" s="18" t="s">
        <v>23</v>
      </c>
      <c r="D33" s="19">
        <v>2</v>
      </c>
      <c r="E33" s="25"/>
      <c r="F33" s="25"/>
      <c r="G33" s="25" t="s">
        <v>13</v>
      </c>
      <c r="H33" s="19">
        <v>2</v>
      </c>
      <c r="I33" s="19">
        <f>H33*60</f>
        <v>120</v>
      </c>
      <c r="J33" s="9">
        <f>I33*D33</f>
        <v>240</v>
      </c>
      <c r="K33" s="37"/>
    </row>
    <row r="34" spans="1:11" x14ac:dyDescent="0.15">
      <c r="A34" s="35" t="s">
        <v>37</v>
      </c>
      <c r="B34" s="4" t="s">
        <v>57</v>
      </c>
      <c r="C34" s="36" t="s">
        <v>23</v>
      </c>
      <c r="D34" s="37">
        <v>1</v>
      </c>
      <c r="E34" s="35"/>
      <c r="F34" s="35"/>
      <c r="G34" s="35" t="s">
        <v>13</v>
      </c>
      <c r="H34" s="37">
        <v>2</v>
      </c>
      <c r="I34" s="19">
        <f t="shared" ref="I34:I35" si="2">H34*60</f>
        <v>120</v>
      </c>
      <c r="J34" s="9">
        <f t="shared" ref="J34:J35" si="3">I34*D34</f>
        <v>120</v>
      </c>
      <c r="K34" s="37"/>
    </row>
    <row r="35" spans="1:11" x14ac:dyDescent="0.15">
      <c r="A35" s="35" t="s">
        <v>37</v>
      </c>
      <c r="B35" s="4" t="s">
        <v>54</v>
      </c>
      <c r="C35" s="36"/>
      <c r="D35" s="37">
        <v>4</v>
      </c>
      <c r="E35" s="35"/>
      <c r="F35" s="35" t="s">
        <v>13</v>
      </c>
      <c r="G35" s="35"/>
      <c r="H35" s="37">
        <v>1</v>
      </c>
      <c r="I35" s="19">
        <f t="shared" si="2"/>
        <v>60</v>
      </c>
      <c r="J35" s="9">
        <f t="shared" si="3"/>
        <v>240</v>
      </c>
      <c r="K35" s="37"/>
    </row>
    <row r="36" spans="1:11" x14ac:dyDescent="0.15">
      <c r="A36" s="25" t="s">
        <v>37</v>
      </c>
      <c r="B36" s="17" t="s">
        <v>39</v>
      </c>
      <c r="C36" s="18"/>
      <c r="D36" s="19">
        <v>2</v>
      </c>
      <c r="E36" s="25"/>
      <c r="F36" s="25"/>
      <c r="G36" s="25" t="s">
        <v>13</v>
      </c>
      <c r="H36" s="19">
        <v>2.5</v>
      </c>
      <c r="I36" s="19">
        <f t="shared" ref="I36:I48" si="4">H36*60</f>
        <v>150</v>
      </c>
      <c r="J36" s="9">
        <f t="shared" ref="J36:J48" si="5">I36*D36</f>
        <v>300</v>
      </c>
      <c r="K36" s="37"/>
    </row>
    <row r="37" spans="1:11" x14ac:dyDescent="0.15">
      <c r="A37" s="25" t="s">
        <v>37</v>
      </c>
      <c r="B37" s="17" t="s">
        <v>61</v>
      </c>
      <c r="C37" s="18"/>
      <c r="D37" s="19">
        <v>4</v>
      </c>
      <c r="E37" s="25"/>
      <c r="F37" s="25" t="s">
        <v>13</v>
      </c>
      <c r="G37" s="25"/>
      <c r="H37" s="19">
        <v>2</v>
      </c>
      <c r="I37" s="19">
        <f t="shared" si="4"/>
        <v>120</v>
      </c>
      <c r="J37" s="9">
        <f t="shared" si="5"/>
        <v>480</v>
      </c>
      <c r="K37" s="37"/>
    </row>
    <row r="38" spans="1:11" x14ac:dyDescent="0.15">
      <c r="A38" s="25" t="s">
        <v>37</v>
      </c>
      <c r="B38" s="17" t="s">
        <v>41</v>
      </c>
      <c r="C38" s="18"/>
      <c r="D38" s="19">
        <v>2</v>
      </c>
      <c r="E38" s="25"/>
      <c r="F38" s="25"/>
      <c r="G38" s="25" t="s">
        <v>13</v>
      </c>
      <c r="H38" s="19">
        <v>1.5</v>
      </c>
      <c r="I38" s="19">
        <f t="shared" si="4"/>
        <v>90</v>
      </c>
      <c r="J38" s="9">
        <f t="shared" si="5"/>
        <v>180</v>
      </c>
      <c r="K38" s="37"/>
    </row>
    <row r="39" spans="1:11" x14ac:dyDescent="0.15">
      <c r="A39" s="25" t="s">
        <v>37</v>
      </c>
      <c r="B39" s="17" t="s">
        <v>40</v>
      </c>
      <c r="C39" s="18"/>
      <c r="D39" s="19">
        <v>2</v>
      </c>
      <c r="E39" s="25"/>
      <c r="F39" s="25"/>
      <c r="G39" s="25" t="s">
        <v>13</v>
      </c>
      <c r="H39" s="19">
        <v>1.5</v>
      </c>
      <c r="I39" s="19">
        <f t="shared" si="4"/>
        <v>90</v>
      </c>
      <c r="J39" s="9">
        <f t="shared" si="5"/>
        <v>180</v>
      </c>
      <c r="K39" s="37"/>
    </row>
    <row r="40" spans="1:11" x14ac:dyDescent="0.15">
      <c r="A40" s="25" t="s">
        <v>37</v>
      </c>
      <c r="B40" s="17" t="s">
        <v>62</v>
      </c>
      <c r="C40" s="18"/>
      <c r="D40" s="19">
        <v>6</v>
      </c>
      <c r="E40" s="25" t="s">
        <v>13</v>
      </c>
      <c r="F40" s="25"/>
      <c r="G40" s="25"/>
      <c r="H40" s="19">
        <v>2</v>
      </c>
      <c r="I40" s="19">
        <f t="shared" si="4"/>
        <v>120</v>
      </c>
      <c r="J40" s="9">
        <f t="shared" si="5"/>
        <v>720</v>
      </c>
      <c r="K40" s="37"/>
    </row>
    <row r="41" spans="1:11" x14ac:dyDescent="0.15">
      <c r="A41" s="25" t="s">
        <v>37</v>
      </c>
      <c r="B41" s="17" t="s">
        <v>11</v>
      </c>
      <c r="C41" s="18"/>
      <c r="D41" s="19">
        <v>4</v>
      </c>
      <c r="E41" s="25"/>
      <c r="F41" s="25"/>
      <c r="G41" s="25" t="s">
        <v>13</v>
      </c>
      <c r="H41" s="19">
        <v>2</v>
      </c>
      <c r="I41" s="19">
        <f t="shared" si="4"/>
        <v>120</v>
      </c>
      <c r="J41" s="9">
        <f t="shared" si="5"/>
        <v>480</v>
      </c>
      <c r="K41" s="37"/>
    </row>
    <row r="42" spans="1:11" x14ac:dyDescent="0.15">
      <c r="A42" s="25" t="s">
        <v>37</v>
      </c>
      <c r="B42" s="17" t="s">
        <v>9</v>
      </c>
      <c r="C42" s="18"/>
      <c r="D42" s="19">
        <v>3</v>
      </c>
      <c r="E42" s="25"/>
      <c r="F42" s="25" t="s">
        <v>13</v>
      </c>
      <c r="G42" s="25"/>
      <c r="H42" s="19">
        <v>1.5</v>
      </c>
      <c r="I42" s="19">
        <f t="shared" si="4"/>
        <v>90</v>
      </c>
      <c r="J42" s="9">
        <f t="shared" si="5"/>
        <v>270</v>
      </c>
      <c r="K42" s="37"/>
    </row>
    <row r="43" spans="1:11" x14ac:dyDescent="0.15">
      <c r="A43" s="25" t="s">
        <v>37</v>
      </c>
      <c r="B43" s="17" t="s">
        <v>10</v>
      </c>
      <c r="C43" s="18"/>
      <c r="D43" s="19">
        <v>6</v>
      </c>
      <c r="E43" s="25"/>
      <c r="F43" s="25"/>
      <c r="G43" s="25"/>
      <c r="H43" s="19">
        <v>1</v>
      </c>
      <c r="I43" s="19">
        <f t="shared" si="4"/>
        <v>60</v>
      </c>
      <c r="J43" s="9">
        <f t="shared" si="5"/>
        <v>360</v>
      </c>
      <c r="K43" s="37"/>
    </row>
    <row r="44" spans="1:11" x14ac:dyDescent="0.15">
      <c r="A44" s="25" t="s">
        <v>37</v>
      </c>
      <c r="B44" s="17" t="s">
        <v>12</v>
      </c>
      <c r="C44" s="18" t="s">
        <v>23</v>
      </c>
      <c r="D44" s="19">
        <v>6</v>
      </c>
      <c r="E44" s="25"/>
      <c r="F44" s="25"/>
      <c r="G44" s="25"/>
      <c r="H44" s="19">
        <v>1</v>
      </c>
      <c r="I44" s="19">
        <f t="shared" si="4"/>
        <v>60</v>
      </c>
      <c r="J44" s="9">
        <f t="shared" si="5"/>
        <v>360</v>
      </c>
      <c r="K44" s="37"/>
    </row>
    <row r="45" spans="1:11" x14ac:dyDescent="0.15">
      <c r="A45" s="25" t="s">
        <v>37</v>
      </c>
      <c r="B45" s="17" t="s">
        <v>104</v>
      </c>
      <c r="C45" s="18"/>
      <c r="D45" s="19">
        <v>2</v>
      </c>
      <c r="E45" s="25"/>
      <c r="F45" s="25"/>
      <c r="G45" s="25" t="s">
        <v>13</v>
      </c>
      <c r="H45" s="19">
        <v>1</v>
      </c>
      <c r="I45" s="19">
        <f t="shared" ref="I45" si="6">H45*60</f>
        <v>60</v>
      </c>
      <c r="J45" s="9">
        <f t="shared" ref="J45" si="7">I45*D45</f>
        <v>120</v>
      </c>
      <c r="K45" s="37"/>
    </row>
    <row r="46" spans="1:11" x14ac:dyDescent="0.15">
      <c r="A46" s="25" t="s">
        <v>38</v>
      </c>
      <c r="B46" s="22" t="s">
        <v>64</v>
      </c>
      <c r="C46" s="18"/>
      <c r="D46" s="23">
        <v>1</v>
      </c>
      <c r="E46" s="25"/>
      <c r="F46" s="25"/>
      <c r="G46" s="25" t="s">
        <v>13</v>
      </c>
      <c r="H46" s="19">
        <v>1</v>
      </c>
      <c r="I46" s="19">
        <f t="shared" si="4"/>
        <v>60</v>
      </c>
      <c r="J46" s="9">
        <f t="shared" si="5"/>
        <v>60</v>
      </c>
      <c r="K46" s="37"/>
    </row>
    <row r="47" spans="1:11" x14ac:dyDescent="0.15">
      <c r="A47" s="25" t="s">
        <v>38</v>
      </c>
      <c r="B47" s="17" t="s">
        <v>1</v>
      </c>
      <c r="C47" s="18"/>
      <c r="D47" s="19">
        <v>4</v>
      </c>
      <c r="E47" s="25"/>
      <c r="F47" s="25" t="s">
        <v>13</v>
      </c>
      <c r="G47" s="25"/>
      <c r="H47" s="19">
        <v>4</v>
      </c>
      <c r="I47" s="19">
        <f t="shared" si="4"/>
        <v>240</v>
      </c>
      <c r="J47" s="9">
        <f t="shared" si="5"/>
        <v>960</v>
      </c>
      <c r="K47" s="37"/>
    </row>
    <row r="48" spans="1:11" x14ac:dyDescent="0.15">
      <c r="A48" s="25" t="s">
        <v>66</v>
      </c>
      <c r="B48" s="17" t="s">
        <v>105</v>
      </c>
      <c r="C48" s="18"/>
      <c r="D48" s="19">
        <v>2</v>
      </c>
      <c r="E48" s="25"/>
      <c r="F48" s="25"/>
      <c r="G48" s="25" t="s">
        <v>13</v>
      </c>
      <c r="H48" s="19">
        <v>1.5</v>
      </c>
      <c r="I48" s="19">
        <f t="shared" si="4"/>
        <v>90</v>
      </c>
      <c r="J48" s="9">
        <f t="shared" si="5"/>
        <v>180</v>
      </c>
      <c r="K48" s="37"/>
    </row>
  </sheetData>
  <conditionalFormatting sqref="B3:C44 B46:C48">
    <cfRule type="expression" dxfId="13" priority="2">
      <formula>IF($C3="Oui",1,0)</formula>
    </cfRule>
  </conditionalFormatting>
  <conditionalFormatting sqref="B45:C45">
    <cfRule type="expression" dxfId="12" priority="1">
      <formula>IF($C45="Oui",1,0)</formula>
    </cfRule>
  </conditionalFormatting>
  <dataValidations count="2">
    <dataValidation type="list" allowBlank="1" showInputMessage="1" showErrorMessage="1" sqref="C3:C41" xr:uid="{00000000-0002-0000-0600-000000000000}">
      <formula1>"Oui"</formula1>
    </dataValidation>
    <dataValidation type="list" allowBlank="1" showInputMessage="1" showErrorMessage="1" sqref="A3:A48" xr:uid="{00000000-0002-0000-0600-000001000000}">
      <formula1>"00 - Avant vide grenier, 01 - Vendredi, 02 - Samedi, 03 - Dimanche, 04 - Lundi, 05 - Après vide grenier"</formula1>
    </dataValidation>
  </dataValidations>
  <pageMargins left="0.7" right="0.7" top="0.75" bottom="0.75" header="0.3" footer="0.3"/>
  <pageSetup paperSize="9" orientation="portrait" verticalDpi="3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Texte doodle</vt:lpstr>
      <vt:lpstr>planning vendredi</vt:lpstr>
      <vt:lpstr>planning samedi</vt:lpstr>
      <vt:lpstr>planning dimanche</vt:lpstr>
      <vt:lpstr>tâches à répartir sur planning</vt:lpstr>
      <vt:lpstr>planning lundi</vt:lpstr>
      <vt:lpstr>Liste des tâches</vt:lpstr>
    </vt:vector>
  </TitlesOfParts>
  <Company>Lafarge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Jeanneret Mathieu</dc:creator>
  <cp:lastModifiedBy>JEANNERET Mathieu</cp:lastModifiedBy>
  <cp:lastPrinted>2019-09-13T12:12:32Z</cp:lastPrinted>
  <dcterms:created xsi:type="dcterms:W3CDTF">2009-09-09T12:27:03Z</dcterms:created>
  <dcterms:modified xsi:type="dcterms:W3CDTF">2021-09-14T13:18:06Z</dcterms:modified>
</cp:coreProperties>
</file>